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6"/>
  </bookViews>
  <sheets>
    <sheet name="мандатка (2)" sheetId="1" r:id="rId1"/>
    <sheet name="Супер" sheetId="2" r:id="rId2"/>
    <sheet name="Высшая" sheetId="3" r:id="rId3"/>
    <sheet name="Первая" sheetId="4" r:id="rId4"/>
    <sheet name="Вторая" sheetId="5" r:id="rId5"/>
    <sheet name="мандатка" sheetId="6" r:id="rId6"/>
    <sheet name="команды Первенства Р-13 год" sheetId="7" r:id="rId7"/>
    <sheet name="Лист2" sheetId="8" r:id="rId8"/>
    <sheet name="Лист1" sheetId="9" r:id="rId9"/>
    <sheet name="карточк" sheetId="10" r:id="rId10"/>
    <sheet name="представители" sheetId="11" r:id="rId11"/>
  </sheets>
  <definedNames/>
  <calcPr fullCalcOnLoad="1"/>
</workbook>
</file>

<file path=xl/sharedStrings.xml><?xml version="1.0" encoding="utf-8"?>
<sst xmlns="http://schemas.openxmlformats.org/spreadsheetml/2006/main" count="497" uniqueCount="203">
  <si>
    <t>N п/п</t>
  </si>
  <si>
    <t>Ведомство</t>
  </si>
  <si>
    <t>Вид</t>
  </si>
  <si>
    <t>Результат</t>
  </si>
  <si>
    <t>Очки</t>
  </si>
  <si>
    <t>Официальный представитель</t>
  </si>
  <si>
    <t xml:space="preserve">     Кол-во очков</t>
  </si>
  <si>
    <t>Команда</t>
  </si>
  <si>
    <t>КАРТОЧКА УЧАСТНИКА</t>
  </si>
  <si>
    <t>Фамилия, Имя</t>
  </si>
  <si>
    <t>Разряд</t>
  </si>
  <si>
    <t>Субъект РФ</t>
  </si>
  <si>
    <t>Нагрудный 
номер</t>
  </si>
  <si>
    <t>Спортивная 
организация</t>
  </si>
  <si>
    <t>Дистанция</t>
  </si>
  <si>
    <t>Место</t>
  </si>
  <si>
    <t>Примечание</t>
  </si>
  <si>
    <t>Вып.
разряд</t>
  </si>
  <si>
    <t>РА, МО, П, Л</t>
  </si>
  <si>
    <t>Пол</t>
  </si>
  <si>
    <t>Тренер</t>
  </si>
  <si>
    <t>Дата рожд</t>
  </si>
  <si>
    <t>Заявлен.рез-т</t>
  </si>
  <si>
    <t>С/к, СДЮШОР,
ДЮСШ и др.</t>
  </si>
  <si>
    <t>Индекс команды</t>
  </si>
  <si>
    <t>МСМК</t>
  </si>
  <si>
    <t>КМС</t>
  </si>
  <si>
    <t>МС</t>
  </si>
  <si>
    <t>масс.</t>
  </si>
  <si>
    <t>Всего участ.</t>
  </si>
  <si>
    <t>Результаты мандатной комиссии</t>
  </si>
  <si>
    <t>№ 
п/п</t>
  </si>
  <si>
    <t>Ставропольский край</t>
  </si>
  <si>
    <t>Санкт-Петербург</t>
  </si>
  <si>
    <t>Челябинская область</t>
  </si>
  <si>
    <t>Пензенская область</t>
  </si>
  <si>
    <t>Московская область</t>
  </si>
  <si>
    <t>Чувашская Республика</t>
  </si>
  <si>
    <t>Ярославская область</t>
  </si>
  <si>
    <t>Кемеровская область</t>
  </si>
  <si>
    <t>Новосибирская область</t>
  </si>
  <si>
    <t>СУПЕРЛИГА</t>
  </si>
  <si>
    <t>Номер</t>
  </si>
  <si>
    <t>Фамилия Имя</t>
  </si>
  <si>
    <t>Волгоградская область</t>
  </si>
  <si>
    <t>Краснодарский край</t>
  </si>
  <si>
    <t>Москва</t>
  </si>
  <si>
    <t>Ростовская область</t>
  </si>
  <si>
    <t>Самарская область</t>
  </si>
  <si>
    <t>Воронежская область</t>
  </si>
  <si>
    <t>Иркутская область</t>
  </si>
  <si>
    <t>Красноярский край</t>
  </si>
  <si>
    <t>Курская область</t>
  </si>
  <si>
    <t>Нижегородская область</t>
  </si>
  <si>
    <t>Пермский край</t>
  </si>
  <si>
    <t>Приморский край</t>
  </si>
  <si>
    <t>Республика Башкортостан</t>
  </si>
  <si>
    <t>Республика Мордовия</t>
  </si>
  <si>
    <t>Республика Татарстан</t>
  </si>
  <si>
    <t>Свердловская область</t>
  </si>
  <si>
    <t>Смоленская область</t>
  </si>
  <si>
    <t>Хабаровский край</t>
  </si>
  <si>
    <t>Алтайский край</t>
  </si>
  <si>
    <t>Белгородская область</t>
  </si>
  <si>
    <t>Владимирская область</t>
  </si>
  <si>
    <t>Липецкая область</t>
  </si>
  <si>
    <t>Омская область</t>
  </si>
  <si>
    <t>Оренбургская область</t>
  </si>
  <si>
    <t>Республика Марий-Эл</t>
  </si>
  <si>
    <t>Республика Хакасия</t>
  </si>
  <si>
    <t>Рязанская область</t>
  </si>
  <si>
    <t>Саратовская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</si>
  <si>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</si>
  <si>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</si>
  <si>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</si>
  <si>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</si>
  <si>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Амурская обл.</t>
  </si>
  <si>
    <t>Вологодская область</t>
  </si>
  <si>
    <t>Забайкальский край</t>
  </si>
  <si>
    <t>Ивановская область</t>
  </si>
  <si>
    <t>Калининградская область</t>
  </si>
  <si>
    <t>Карачаево-Черкесская Республика</t>
  </si>
  <si>
    <t>Кировская область</t>
  </si>
  <si>
    <t>Курганская область</t>
  </si>
  <si>
    <t>Мурманская область</t>
  </si>
  <si>
    <t>Новгородская область</t>
  </si>
  <si>
    <t>Республика Бурятия</t>
  </si>
  <si>
    <t>Республика Карелия</t>
  </si>
  <si>
    <t>Республика Саха (Якутия)</t>
  </si>
  <si>
    <t>Удмуртская Республика</t>
  </si>
  <si>
    <t>Ульяновская область</t>
  </si>
  <si>
    <t>Ямало-Ненецкий автономный округ</t>
  </si>
  <si>
    <t>Брянская область*</t>
  </si>
  <si>
    <t>Кабардино-Балкарская Республика*</t>
  </si>
  <si>
    <t>Ленинградская область*</t>
  </si>
  <si>
    <t>Представитель</t>
  </si>
  <si>
    <t>эстафета</t>
  </si>
  <si>
    <t>ВЫСШАЯ ЛИГА</t>
  </si>
  <si>
    <t>ПЕРВАЯ ЛИГА</t>
  </si>
  <si>
    <t>ВТОРАЯ ЛИГА</t>
  </si>
  <si>
    <t>ЗМС</t>
  </si>
  <si>
    <t>Всего женщины</t>
  </si>
  <si>
    <t>Мужчины</t>
  </si>
  <si>
    <t>Женщины</t>
  </si>
  <si>
    <t>Всего мужчин</t>
  </si>
  <si>
    <t>Дисциплины легкой атлетики</t>
  </si>
  <si>
    <t>юноши</t>
  </si>
  <si>
    <t>девушки</t>
  </si>
  <si>
    <t>60 с/б</t>
  </si>
  <si>
    <t xml:space="preserve"> 2000 с/п</t>
  </si>
  <si>
    <t>высота</t>
  </si>
  <si>
    <t>шест</t>
  </si>
  <si>
    <t>длина</t>
  </si>
  <si>
    <t>тройной</t>
  </si>
  <si>
    <t>ядро</t>
  </si>
  <si>
    <t>МОСКВА-2</t>
  </si>
  <si>
    <t>САНКТ-ПЕТЕРБУРГ-2</t>
  </si>
  <si>
    <t>ВЫСШАЯ</t>
  </si>
  <si>
    <t>РЕСПУБЛИКА БУРЯТИЯ</t>
  </si>
  <si>
    <t>ПЕРМСКИЙ КРАЙ</t>
  </si>
  <si>
    <t>КРАСНОЯРСКИЙ КРАЙ</t>
  </si>
  <si>
    <t>МОСКВА-1</t>
  </si>
  <si>
    <t>САНКТ-ПЕТЕРБУРГ-1</t>
  </si>
  <si>
    <t>ЧУВАШСКАЯ РЕСПУБЛИКА</t>
  </si>
  <si>
    <t>КРАСНОДАРСКИЙ КРАЙ</t>
  </si>
  <si>
    <t>ПЕРВЕНСТВА  РОССИИ ПО ЛЕГКОЙ АТЛЕТИКЕ СРЕДИ ЮНИОРОВ ДО 20 ЛЕТ</t>
  </si>
  <si>
    <t>г. НОВОЧЕБОКСАРСК</t>
  </si>
  <si>
    <t>7-10.0.2013 г.</t>
  </si>
  <si>
    <t>ИВАНОВСКАЯ ОБЛАСТЬ</t>
  </si>
  <si>
    <t>БЕЛГОРОДСКАЯ ОБЛАСТЬ</t>
  </si>
  <si>
    <t>БРЯНСКАЯ ОБЛАСТЬ</t>
  </si>
  <si>
    <t>ВЛАДИМИРСКАЯ ОБЛАСТЬ</t>
  </si>
  <si>
    <t>ВОЛОГОДСКАЯ ОБЛАСТЬ</t>
  </si>
  <si>
    <t>ВОЛГОГРАДСКАЯ ОБЛАСТЬ</t>
  </si>
  <si>
    <t>ВОРОНЕЖСКАЯ 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</si>
  <si>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</si>
  <si>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</si>
  <si>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</si>
  <si>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</si>
  <si>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</si>
  <si>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</si>
  <si>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</si>
  <si>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</si>
  <si>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ЛИПЕЦКАЯ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</si>
  <si>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</si>
  <si>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</si>
  <si>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</si>
  <si>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</si>
  <si>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</si>
  <si>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</si>
  <si>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</si>
  <si>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</si>
  <si>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</si>
  <si>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РОСТОВСКАЯ ОБЛАСТЬ</t>
  </si>
  <si>
    <t>РЯЗАНСКАЯ ОБЛАСТЬ</t>
  </si>
  <si>
    <t>САРАТОВСКАЯ ОБЛАСТЬ</t>
  </si>
  <si>
    <t>СВЕРДЛОВСКАЯ ОБЛАСТЬ</t>
  </si>
  <si>
    <t>СМОЛЕНСКАЯ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</si>
  <si>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</si>
  <si>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</si>
  <si>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</si>
  <si>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</si>
  <si>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</si>
  <si>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</si>
  <si>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</si>
  <si>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РЕСПУБЛИКА БАШКОРТОСТАН</t>
  </si>
  <si>
    <t>РЕСПУБЛИКА МАРИЙ-ЭЛ</t>
  </si>
  <si>
    <t>РЕСПУБЛИКА МОРДОВИЯ</t>
  </si>
  <si>
    <t>РЕСПУБЛИКА ХАКАСИЯ</t>
  </si>
  <si>
    <t>ЗАБАЙКАЛЬСКИЙ КРАЙ</t>
  </si>
  <si>
    <t>ПРИМОРСКИЙ КРАЙ</t>
  </si>
  <si>
    <t>СТАВРОПОЛЬСКИЙ КРАЙ</t>
  </si>
  <si>
    <t>ХАБАРОВСКИЙ КРАЙ</t>
  </si>
  <si>
    <t>РЕСПУБЛИКА ДАГЕСТАН</t>
  </si>
  <si>
    <t>КАРАЧАЕВО-ЧЕРКЕССКАЯ РЕСПУБЛИКА</t>
  </si>
  <si>
    <t>ЛЕНИНГРАДСКАЯ ОБЛАСТЬ*</t>
  </si>
  <si>
    <t>ПСКОВСКАЯ ОБЛАСТЬ*</t>
  </si>
  <si>
    <t>УДМУРТСКАЯ РЕСПУБЛИКА</t>
  </si>
  <si>
    <t>САМАРСКАЯ ОБЛАСТЬ</t>
  </si>
  <si>
    <t>РЕСПУБЛИКА САХА (ЯКУТИЯ)</t>
  </si>
  <si>
    <t>РЕСПУБЛИКА ТАТАРСТАН</t>
  </si>
  <si>
    <t>ХАНТЫ-МАНСИЙСКИЙ АВТОНОМНЫЙ ОКРУГ</t>
  </si>
  <si>
    <t>ЯМАЛО-НЕНЕЦКИЙ АВТОНОМНЫЙ ОКРУГ</t>
  </si>
  <si>
    <t>С</t>
  </si>
  <si>
    <t>В</t>
  </si>
  <si>
    <t>КАБАРДИНО-БАЛКАРСКАЯ РЕСПУБЛИКА*</t>
  </si>
  <si>
    <t>в</t>
  </si>
  <si>
    <t>ЧУВАШСКАЯ РЕСПУБЛИКА-1</t>
  </si>
  <si>
    <t>ЧУВАШСКАЯ РЕСПУБЛИКА-2</t>
  </si>
  <si>
    <t xml:space="preserve">ПЕРВАЯ ЛИГА </t>
  </si>
  <si>
    <t>ПЕРВЕНСТВО РОССИИ ПО ЛЕГКОЙ АТЛЕТИКЕ СРЕДИ ЮНИОРОВ</t>
  </si>
  <si>
    <t>В ЗАКРЫТОМ ПОМЕЩЕНИИ</t>
  </si>
  <si>
    <t>08-10 февраля 2013 г.</t>
  </si>
  <si>
    <t>г. Новочебоксарск</t>
  </si>
  <si>
    <t>л/а манеж СДЮСШОР №3</t>
  </si>
  <si>
    <t xml:space="preserve"> Н.П.Бодренкова </t>
  </si>
  <si>
    <t>В.Е.Антонов</t>
  </si>
  <si>
    <t>Наименование команд</t>
  </si>
  <si>
    <t>сумма очков</t>
  </si>
  <si>
    <t>количество
 результатов</t>
  </si>
  <si>
    <t>РЕЗУЛЬТАТЫ КОМАНДНОГО ПЕРВЕНСТВА</t>
  </si>
  <si>
    <t xml:space="preserve">Главный судья, судья ВК г. Новочебоксарск                             </t>
  </si>
  <si>
    <t xml:space="preserve">Главный секрктарь, судья ВК  г. Новочебоксарск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</si>
</sst>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9">
    <font>
      <sz val="10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i/>
      <sz val="12"/>
      <name val="Arial Cyr"/>
      <family val="2"/>
    </font>
    <font>
      <b/>
      <i/>
      <sz val="12"/>
      <name val="Arial Cyr"/>
      <family val="2"/>
    </font>
    <font>
      <b/>
      <sz val="1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9"/>
      <color indexed="55"/>
      <name val="Arial"/>
      <family val="2"/>
    </font>
    <font>
      <b/>
      <sz val="10"/>
      <color indexed="10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u val="single"/>
      <sz val="16"/>
      <name val="Century Gothic"/>
      <family val="2"/>
    </font>
    <font>
      <b/>
      <sz val="15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9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 horizontal="left" vertical="center"/>
      <protection hidden="1" locked="0"/>
    </xf>
    <xf numFmtId="49" fontId="31" fillId="0" borderId="0" xfId="0" applyNumberFormat="1" applyFont="1" applyFill="1" applyAlignment="1" applyProtection="1">
      <alignment horizontal="left" vertical="center"/>
      <protection locked="0"/>
    </xf>
    <xf numFmtId="0" fontId="0" fillId="0" borderId="13" xfId="0" applyFill="1" applyBorder="1" applyAlignment="1">
      <alignment horizontal="center"/>
    </xf>
    <xf numFmtId="0" fontId="33" fillId="0" borderId="10" xfId="0" applyFont="1" applyFill="1" applyBorder="1" applyAlignment="1">
      <alignment horizontal="justify" vertical="top" wrapText="1"/>
    </xf>
    <xf numFmtId="49" fontId="34" fillId="0" borderId="0" xfId="0" applyNumberFormat="1" applyFont="1" applyFill="1" applyAlignment="1" applyProtection="1">
      <alignment horizontal="right"/>
      <protection locked="0"/>
    </xf>
    <xf numFmtId="49" fontId="35" fillId="0" borderId="0" xfId="0" applyNumberFormat="1" applyFont="1" applyFill="1" applyAlignment="1" applyProtection="1">
      <alignment horizontal="right"/>
      <protection locked="0"/>
    </xf>
    <xf numFmtId="49" fontId="36" fillId="0" borderId="0" xfId="0" applyNumberFormat="1" applyFont="1" applyFill="1" applyAlignment="1" applyProtection="1">
      <alignment horizontal="right"/>
      <protection locked="0"/>
    </xf>
    <xf numFmtId="0" fontId="37" fillId="0" borderId="0" xfId="0" applyNumberFormat="1" applyFont="1" applyFill="1" applyAlignment="1" applyProtection="1">
      <alignment horizontal="right"/>
      <protection locked="0"/>
    </xf>
    <xf numFmtId="0" fontId="11" fillId="0" borderId="0" xfId="0" applyFont="1" applyFill="1" applyBorder="1" applyAlignment="1">
      <alignment horizontal="justify" vertical="top" wrapText="1"/>
    </xf>
    <xf numFmtId="0" fontId="32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showZeros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73" sqref="A73"/>
    </sheetView>
  </sheetViews>
  <sheetFormatPr defaultColWidth="9.00390625" defaultRowHeight="12.75"/>
  <cols>
    <col min="1" max="1" width="3.75390625" style="1" customWidth="1"/>
    <col min="2" max="2" width="34.00390625" style="40" customWidth="1"/>
    <col min="3" max="3" width="9.00390625" style="1" customWidth="1"/>
    <col min="4" max="4" width="9.125" style="39" customWidth="1"/>
    <col min="5" max="5" width="5.625" style="39" customWidth="1"/>
    <col min="6" max="6" width="6.25390625" style="1" customWidth="1"/>
    <col min="7" max="11" width="5.625" style="1" customWidth="1"/>
    <col min="12" max="12" width="8.875" style="39" customWidth="1"/>
    <col min="13" max="13" width="5.875" style="1" customWidth="1"/>
    <col min="14" max="14" width="7.00390625" style="1" customWidth="1"/>
    <col min="15" max="19" width="5.875" style="1" customWidth="1"/>
  </cols>
  <sheetData>
    <row r="1" spans="3:17" ht="15">
      <c r="C1" s="29"/>
      <c r="D1" s="37"/>
      <c r="E1" s="37"/>
      <c r="F1" s="29"/>
      <c r="G1" s="29"/>
      <c r="H1" s="30" t="s">
        <v>30</v>
      </c>
      <c r="Q1" s="29"/>
    </row>
    <row r="2" spans="1:19" ht="15" customHeight="1">
      <c r="A2" s="6"/>
      <c r="B2" s="72" t="s">
        <v>125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15" customHeight="1">
      <c r="A3" s="6"/>
      <c r="B3" s="48" t="s">
        <v>126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 t="s">
        <v>127</v>
      </c>
      <c r="O3" s="48"/>
      <c r="P3" s="48"/>
      <c r="Q3" s="48"/>
      <c r="R3" s="48"/>
      <c r="S3" s="48"/>
    </row>
    <row r="4" spans="1:19" ht="15" customHeight="1">
      <c r="A4" s="6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2.75">
      <c r="A5" s="75" t="s">
        <v>31</v>
      </c>
      <c r="B5" s="73" t="s">
        <v>11</v>
      </c>
      <c r="C5" s="75" t="s">
        <v>29</v>
      </c>
      <c r="D5" s="73" t="s">
        <v>104</v>
      </c>
      <c r="E5" s="78" t="s">
        <v>102</v>
      </c>
      <c r="F5" s="79"/>
      <c r="G5" s="79"/>
      <c r="H5" s="79"/>
      <c r="I5" s="79"/>
      <c r="J5" s="79"/>
      <c r="K5" s="80"/>
      <c r="L5" s="73" t="s">
        <v>101</v>
      </c>
      <c r="M5" s="77" t="s">
        <v>103</v>
      </c>
      <c r="N5" s="77"/>
      <c r="O5" s="77"/>
      <c r="P5" s="77"/>
      <c r="Q5" s="77"/>
      <c r="R5" s="77"/>
      <c r="S5" s="77"/>
    </row>
    <row r="6" spans="1:19" s="4" customFormat="1" ht="26.25" thickBot="1">
      <c r="A6" s="76"/>
      <c r="B6" s="74"/>
      <c r="C6" s="76"/>
      <c r="D6" s="74"/>
      <c r="E6" s="52" t="s">
        <v>100</v>
      </c>
      <c r="F6" s="51" t="s">
        <v>25</v>
      </c>
      <c r="G6" s="51" t="s">
        <v>27</v>
      </c>
      <c r="H6" s="51" t="s">
        <v>26</v>
      </c>
      <c r="I6" s="51">
        <v>1</v>
      </c>
      <c r="J6" s="53">
        <v>2</v>
      </c>
      <c r="K6" s="51" t="s">
        <v>28</v>
      </c>
      <c r="L6" s="74"/>
      <c r="M6" s="51" t="s">
        <v>100</v>
      </c>
      <c r="N6" s="51" t="s">
        <v>25</v>
      </c>
      <c r="O6" s="51" t="s">
        <v>27</v>
      </c>
      <c r="P6" s="51" t="s">
        <v>26</v>
      </c>
      <c r="Q6" s="51">
        <v>1</v>
      </c>
      <c r="R6" s="53">
        <v>2</v>
      </c>
      <c r="S6" s="51" t="s">
        <v>28</v>
      </c>
    </row>
    <row r="7" spans="1:19" s="4" customFormat="1" ht="12.75" hidden="1">
      <c r="A7" s="49"/>
      <c r="B7" s="50" t="s">
        <v>117</v>
      </c>
      <c r="C7" s="49"/>
      <c r="D7" s="50"/>
      <c r="E7" s="50"/>
      <c r="F7" s="49"/>
      <c r="G7" s="49"/>
      <c r="H7" s="49"/>
      <c r="I7" s="49"/>
      <c r="K7" s="49"/>
      <c r="L7" s="50"/>
      <c r="M7" s="49"/>
      <c r="N7" s="49"/>
      <c r="O7" s="49"/>
      <c r="P7" s="49"/>
      <c r="Q7" s="49"/>
      <c r="S7" s="49"/>
    </row>
    <row r="8" spans="1:19" s="40" customFormat="1" ht="15">
      <c r="A8" s="38">
        <v>1</v>
      </c>
      <c r="B8" s="54" t="s">
        <v>129</v>
      </c>
      <c r="C8" s="38">
        <f aca="true" t="shared" si="0" ref="C8:C13">D8+L8</f>
        <v>5</v>
      </c>
      <c r="D8" s="38">
        <f aca="true" t="shared" si="1" ref="D8:D28">SUM(E8:K8)</f>
        <v>4</v>
      </c>
      <c r="E8" s="38"/>
      <c r="F8" s="38"/>
      <c r="G8" s="38"/>
      <c r="H8" s="38">
        <v>3</v>
      </c>
      <c r="I8" s="38">
        <v>1</v>
      </c>
      <c r="J8" s="38"/>
      <c r="K8" s="38"/>
      <c r="L8" s="38">
        <f aca="true" t="shared" si="2" ref="L8:L28">SUM(M8:S8)</f>
        <v>1</v>
      </c>
      <c r="M8" s="38"/>
      <c r="N8" s="38"/>
      <c r="O8" s="38"/>
      <c r="P8" s="38"/>
      <c r="Q8" s="38">
        <v>1</v>
      </c>
      <c r="R8" s="38"/>
      <c r="S8" s="38"/>
    </row>
    <row r="9" spans="1:19" s="40" customFormat="1" ht="15">
      <c r="A9" s="38">
        <v>3</v>
      </c>
      <c r="B9" s="54" t="s">
        <v>131</v>
      </c>
      <c r="C9" s="38">
        <f t="shared" si="0"/>
        <v>2</v>
      </c>
      <c r="D9" s="38">
        <f t="shared" si="1"/>
        <v>1</v>
      </c>
      <c r="E9" s="38"/>
      <c r="F9" s="38"/>
      <c r="G9" s="38"/>
      <c r="H9" s="38"/>
      <c r="I9" s="38">
        <v>1</v>
      </c>
      <c r="J9" s="38"/>
      <c r="K9" s="38"/>
      <c r="L9" s="38">
        <f t="shared" si="2"/>
        <v>1</v>
      </c>
      <c r="M9" s="38"/>
      <c r="N9" s="38"/>
      <c r="O9" s="38"/>
      <c r="P9" s="38">
        <v>1</v>
      </c>
      <c r="Q9" s="38"/>
      <c r="R9" s="38"/>
      <c r="S9" s="38"/>
    </row>
    <row r="10" spans="1:19" s="40" customFormat="1" ht="15">
      <c r="A10" s="38">
        <v>4</v>
      </c>
      <c r="B10" s="54" t="s">
        <v>132</v>
      </c>
      <c r="C10" s="38">
        <f t="shared" si="0"/>
        <v>3</v>
      </c>
      <c r="D10" s="38">
        <f t="shared" si="1"/>
        <v>3</v>
      </c>
      <c r="E10" s="38"/>
      <c r="F10" s="38"/>
      <c r="G10" s="38"/>
      <c r="H10" s="38">
        <v>1</v>
      </c>
      <c r="I10" s="38">
        <v>2</v>
      </c>
      <c r="J10" s="38"/>
      <c r="K10" s="38"/>
      <c r="L10" s="38">
        <f t="shared" si="2"/>
        <v>0</v>
      </c>
      <c r="M10" s="38"/>
      <c r="N10" s="38"/>
      <c r="O10" s="38"/>
      <c r="P10" s="38"/>
      <c r="Q10" s="38"/>
      <c r="R10" s="38"/>
      <c r="S10" s="38"/>
    </row>
    <row r="11" spans="1:19" s="40" customFormat="1" ht="15">
      <c r="A11" s="38">
        <v>7</v>
      </c>
      <c r="B11" s="54" t="s">
        <v>173</v>
      </c>
      <c r="C11" s="38">
        <f t="shared" si="0"/>
        <v>1</v>
      </c>
      <c r="D11" s="38">
        <f t="shared" si="1"/>
        <v>0</v>
      </c>
      <c r="E11" s="38"/>
      <c r="F11" s="38"/>
      <c r="G11" s="38"/>
      <c r="H11" s="38"/>
      <c r="I11" s="38"/>
      <c r="J11" s="38"/>
      <c r="K11" s="38"/>
      <c r="L11" s="38">
        <f t="shared" si="2"/>
        <v>1</v>
      </c>
      <c r="M11" s="38"/>
      <c r="N11" s="38"/>
      <c r="O11" s="38"/>
      <c r="P11" s="38"/>
      <c r="Q11" s="38">
        <v>1</v>
      </c>
      <c r="R11" s="38"/>
      <c r="S11" s="38"/>
    </row>
    <row r="12" spans="1:19" s="40" customFormat="1" ht="15">
      <c r="A12" s="38">
        <v>8</v>
      </c>
      <c r="B12" s="54" t="s">
        <v>169</v>
      </c>
      <c r="C12" s="38">
        <f t="shared" si="0"/>
        <v>3</v>
      </c>
      <c r="D12" s="38">
        <f t="shared" si="1"/>
        <v>1</v>
      </c>
      <c r="E12" s="38"/>
      <c r="F12" s="38"/>
      <c r="G12" s="38"/>
      <c r="H12" s="38"/>
      <c r="I12" s="38">
        <v>1</v>
      </c>
      <c r="J12" s="38"/>
      <c r="K12" s="38"/>
      <c r="L12" s="38">
        <f t="shared" si="2"/>
        <v>2</v>
      </c>
      <c r="M12" s="38"/>
      <c r="N12" s="38"/>
      <c r="O12" s="38"/>
      <c r="P12" s="38"/>
      <c r="Q12" s="38">
        <v>2</v>
      </c>
      <c r="R12" s="38"/>
      <c r="S12" s="38"/>
    </row>
    <row r="13" spans="1:19" s="40" customFormat="1" ht="15">
      <c r="A13" s="38">
        <v>9</v>
      </c>
      <c r="B13" s="54" t="s">
        <v>128</v>
      </c>
      <c r="C13" s="38">
        <f t="shared" si="0"/>
        <v>3</v>
      </c>
      <c r="D13" s="38">
        <f t="shared" si="1"/>
        <v>1</v>
      </c>
      <c r="E13" s="38"/>
      <c r="F13" s="38"/>
      <c r="G13" s="38"/>
      <c r="H13" s="38"/>
      <c r="I13" s="38">
        <v>1</v>
      </c>
      <c r="J13" s="38"/>
      <c r="K13" s="38"/>
      <c r="L13" s="38">
        <f t="shared" si="2"/>
        <v>2</v>
      </c>
      <c r="M13" s="38"/>
      <c r="N13" s="38"/>
      <c r="O13" s="38"/>
      <c r="P13" s="38">
        <v>1</v>
      </c>
      <c r="Q13" s="38">
        <v>1</v>
      </c>
      <c r="R13" s="38"/>
      <c r="S13" s="38"/>
    </row>
    <row r="14" spans="1:19" s="56" customFormat="1" ht="15">
      <c r="A14" s="38">
        <v>10</v>
      </c>
      <c r="B14" s="54" t="s">
        <v>135</v>
      </c>
      <c r="C14" s="55">
        <f>SUM(D14+L14)</f>
        <v>10</v>
      </c>
      <c r="D14" s="55">
        <f t="shared" si="1"/>
        <v>5</v>
      </c>
      <c r="E14" s="55"/>
      <c r="F14" s="55"/>
      <c r="G14" s="55"/>
      <c r="H14" s="55">
        <v>5</v>
      </c>
      <c r="I14" s="55"/>
      <c r="J14" s="55"/>
      <c r="K14" s="55"/>
      <c r="L14" s="55">
        <f t="shared" si="2"/>
        <v>5</v>
      </c>
      <c r="M14" s="55"/>
      <c r="N14" s="55"/>
      <c r="O14" s="55"/>
      <c r="P14" s="55">
        <v>5</v>
      </c>
      <c r="Q14" s="55"/>
      <c r="R14" s="55"/>
      <c r="S14" s="55"/>
    </row>
    <row r="15" spans="1:19" s="40" customFormat="1" ht="30">
      <c r="A15" s="38">
        <v>11</v>
      </c>
      <c r="B15" s="54" t="s">
        <v>136</v>
      </c>
      <c r="C15" s="38">
        <f aca="true" t="shared" si="3" ref="C15:C27">D15+L15</f>
        <v>4</v>
      </c>
      <c r="D15" s="38">
        <f t="shared" si="1"/>
        <v>2</v>
      </c>
      <c r="E15" s="38"/>
      <c r="F15" s="38"/>
      <c r="G15" s="38"/>
      <c r="H15" s="38">
        <v>2</v>
      </c>
      <c r="I15" s="38"/>
      <c r="J15" s="38"/>
      <c r="K15" s="38"/>
      <c r="L15" s="38">
        <f t="shared" si="2"/>
        <v>2</v>
      </c>
      <c r="M15" s="38"/>
      <c r="N15" s="38"/>
      <c r="O15" s="38"/>
      <c r="P15" s="38">
        <v>2</v>
      </c>
      <c r="Q15" s="38"/>
      <c r="R15" s="38"/>
      <c r="S15" s="38"/>
    </row>
    <row r="16" spans="1:19" s="40" customFormat="1" ht="15">
      <c r="A16" s="38">
        <v>12</v>
      </c>
      <c r="B16" s="54" t="s">
        <v>137</v>
      </c>
      <c r="C16" s="38">
        <f t="shared" si="3"/>
        <v>5</v>
      </c>
      <c r="D16" s="38">
        <f t="shared" si="1"/>
        <v>3</v>
      </c>
      <c r="E16" s="38"/>
      <c r="F16" s="38"/>
      <c r="G16" s="38"/>
      <c r="H16" s="38">
        <v>2</v>
      </c>
      <c r="I16" s="38">
        <v>1</v>
      </c>
      <c r="J16" s="38"/>
      <c r="K16" s="38"/>
      <c r="L16" s="38">
        <f t="shared" si="2"/>
        <v>2</v>
      </c>
      <c r="M16" s="38"/>
      <c r="N16" s="38"/>
      <c r="O16" s="38"/>
      <c r="P16" s="38">
        <v>1</v>
      </c>
      <c r="Q16" s="38">
        <v>1</v>
      </c>
      <c r="R16" s="38"/>
      <c r="S16" s="38"/>
    </row>
    <row r="17" spans="1:19" s="40" customFormat="1" ht="30">
      <c r="A17" s="38">
        <v>13</v>
      </c>
      <c r="B17" s="54" t="s">
        <v>174</v>
      </c>
      <c r="C17" s="38">
        <f t="shared" si="3"/>
        <v>1</v>
      </c>
      <c r="D17" s="38">
        <f t="shared" si="1"/>
        <v>0</v>
      </c>
      <c r="E17" s="38"/>
      <c r="F17" s="38"/>
      <c r="G17" s="38"/>
      <c r="H17" s="38"/>
      <c r="I17" s="38"/>
      <c r="J17" s="38"/>
      <c r="K17" s="38"/>
      <c r="L17" s="38">
        <f t="shared" si="2"/>
        <v>1</v>
      </c>
      <c r="M17" s="38"/>
      <c r="N17" s="38"/>
      <c r="O17" s="38"/>
      <c r="P17" s="38">
        <v>1</v>
      </c>
      <c r="Q17" s="38"/>
      <c r="R17" s="38"/>
      <c r="S17" s="38"/>
    </row>
    <row r="18" spans="1:19" s="40" customFormat="1" ht="15">
      <c r="A18" s="38">
        <v>14</v>
      </c>
      <c r="B18" s="54" t="s">
        <v>138</v>
      </c>
      <c r="C18" s="38">
        <f t="shared" si="3"/>
        <v>2</v>
      </c>
      <c r="D18" s="38">
        <f t="shared" si="1"/>
        <v>2</v>
      </c>
      <c r="E18" s="38"/>
      <c r="F18" s="38"/>
      <c r="G18" s="38"/>
      <c r="H18" s="38">
        <v>2</v>
      </c>
      <c r="I18" s="38"/>
      <c r="J18" s="38"/>
      <c r="K18" s="38"/>
      <c r="L18" s="38">
        <f t="shared" si="2"/>
        <v>0</v>
      </c>
      <c r="M18" s="38"/>
      <c r="N18" s="38"/>
      <c r="O18" s="38"/>
      <c r="P18" s="38"/>
      <c r="Q18" s="38"/>
      <c r="R18" s="38"/>
      <c r="S18" s="38"/>
    </row>
    <row r="19" spans="1:19" s="40" customFormat="1" ht="15">
      <c r="A19" s="38">
        <v>15</v>
      </c>
      <c r="B19" s="54" t="s">
        <v>139</v>
      </c>
      <c r="C19" s="38">
        <f t="shared" si="3"/>
        <v>7</v>
      </c>
      <c r="D19" s="38">
        <f t="shared" si="1"/>
        <v>2</v>
      </c>
      <c r="E19" s="38"/>
      <c r="F19" s="38"/>
      <c r="G19" s="38"/>
      <c r="H19" s="38">
        <v>1</v>
      </c>
      <c r="I19" s="38">
        <v>1</v>
      </c>
      <c r="J19" s="38"/>
      <c r="K19" s="38"/>
      <c r="L19" s="38">
        <f t="shared" si="2"/>
        <v>5</v>
      </c>
      <c r="M19" s="38"/>
      <c r="N19" s="38"/>
      <c r="O19" s="38"/>
      <c r="P19" s="38">
        <v>4</v>
      </c>
      <c r="Q19" s="38">
        <v>1</v>
      </c>
      <c r="R19" s="38"/>
      <c r="S19" s="38"/>
    </row>
    <row r="20" spans="1:19" s="40" customFormat="1" ht="15">
      <c r="A20" s="38">
        <v>16</v>
      </c>
      <c r="B20" s="54" t="s">
        <v>140</v>
      </c>
      <c r="C20" s="38">
        <f t="shared" si="3"/>
        <v>3</v>
      </c>
      <c r="D20" s="38">
        <f t="shared" si="1"/>
        <v>3</v>
      </c>
      <c r="E20" s="38"/>
      <c r="F20" s="38"/>
      <c r="G20" s="38"/>
      <c r="H20" s="38"/>
      <c r="I20" s="38">
        <v>3</v>
      </c>
      <c r="J20" s="38"/>
      <c r="K20" s="38"/>
      <c r="L20" s="38">
        <f t="shared" si="2"/>
        <v>0</v>
      </c>
      <c r="M20" s="38"/>
      <c r="N20" s="38"/>
      <c r="O20" s="38"/>
      <c r="P20" s="38"/>
      <c r="Q20" s="38"/>
      <c r="R20" s="38"/>
      <c r="S20" s="38"/>
    </row>
    <row r="21" spans="1:19" s="40" customFormat="1" ht="15">
      <c r="A21" s="38">
        <v>19</v>
      </c>
      <c r="B21" s="54" t="s">
        <v>141</v>
      </c>
      <c r="C21" s="38">
        <f t="shared" si="3"/>
        <v>1</v>
      </c>
      <c r="D21" s="38">
        <f t="shared" si="1"/>
        <v>1</v>
      </c>
      <c r="E21" s="38"/>
      <c r="F21" s="38"/>
      <c r="G21" s="38"/>
      <c r="H21" s="38">
        <v>1</v>
      </c>
      <c r="I21" s="38"/>
      <c r="J21" s="38"/>
      <c r="K21" s="38"/>
      <c r="L21" s="38">
        <f t="shared" si="2"/>
        <v>0</v>
      </c>
      <c r="M21" s="38"/>
      <c r="N21" s="38"/>
      <c r="O21" s="38"/>
      <c r="P21" s="38"/>
      <c r="Q21" s="38"/>
      <c r="R21" s="38"/>
      <c r="S21" s="38"/>
    </row>
    <row r="22" spans="1:19" s="40" customFormat="1" ht="15">
      <c r="A22" s="38">
        <v>20</v>
      </c>
      <c r="B22" s="54" t="s">
        <v>142</v>
      </c>
      <c r="C22" s="38">
        <f t="shared" si="3"/>
        <v>7</v>
      </c>
      <c r="D22" s="38">
        <f t="shared" si="1"/>
        <v>4</v>
      </c>
      <c r="E22" s="38"/>
      <c r="F22" s="38"/>
      <c r="G22" s="38"/>
      <c r="H22" s="38">
        <v>4</v>
      </c>
      <c r="I22" s="38"/>
      <c r="J22" s="38"/>
      <c r="K22" s="38"/>
      <c r="L22" s="38">
        <f t="shared" si="2"/>
        <v>3</v>
      </c>
      <c r="M22" s="38"/>
      <c r="N22" s="38"/>
      <c r="O22" s="38"/>
      <c r="P22" s="38">
        <v>3</v>
      </c>
      <c r="Q22" s="38"/>
      <c r="R22" s="38"/>
      <c r="S22" s="38"/>
    </row>
    <row r="23" spans="1:19" s="40" customFormat="1" ht="15">
      <c r="A23" s="38">
        <v>21</v>
      </c>
      <c r="B23" s="54" t="s">
        <v>175</v>
      </c>
      <c r="C23" s="38">
        <f t="shared" si="3"/>
        <v>0</v>
      </c>
      <c r="D23" s="38">
        <f t="shared" si="1"/>
        <v>0</v>
      </c>
      <c r="E23" s="38"/>
      <c r="F23" s="38"/>
      <c r="G23" s="38"/>
      <c r="H23" s="38"/>
      <c r="I23" s="38"/>
      <c r="J23" s="38"/>
      <c r="K23" s="38"/>
      <c r="L23" s="38">
        <f t="shared" si="2"/>
        <v>0</v>
      </c>
      <c r="M23" s="38"/>
      <c r="N23" s="38"/>
      <c r="O23" s="38"/>
      <c r="P23" s="38"/>
      <c r="Q23" s="38"/>
      <c r="R23" s="38"/>
      <c r="S23" s="38"/>
    </row>
    <row r="24" spans="1:19" s="40" customFormat="1" ht="15">
      <c r="A24" s="38">
        <v>25</v>
      </c>
      <c r="B24" s="54" t="s">
        <v>145</v>
      </c>
      <c r="C24" s="38">
        <f t="shared" si="3"/>
        <v>3</v>
      </c>
      <c r="D24" s="38">
        <f t="shared" si="1"/>
        <v>1</v>
      </c>
      <c r="E24" s="38"/>
      <c r="F24" s="38"/>
      <c r="G24" s="38"/>
      <c r="H24" s="38"/>
      <c r="I24" s="38">
        <v>1</v>
      </c>
      <c r="J24" s="38"/>
      <c r="K24" s="38"/>
      <c r="L24" s="38">
        <f t="shared" si="2"/>
        <v>2</v>
      </c>
      <c r="M24" s="38"/>
      <c r="N24" s="38"/>
      <c r="O24" s="38"/>
      <c r="P24" s="38">
        <v>2</v>
      </c>
      <c r="Q24" s="38"/>
      <c r="R24" s="38"/>
      <c r="S24" s="38"/>
    </row>
    <row r="25" spans="1:20" s="40" customFormat="1" ht="15">
      <c r="A25" s="38">
        <v>27</v>
      </c>
      <c r="B25" s="54" t="s">
        <v>147</v>
      </c>
      <c r="C25" s="38">
        <f t="shared" si="3"/>
        <v>2</v>
      </c>
      <c r="D25" s="38">
        <f t="shared" si="1"/>
        <v>2</v>
      </c>
      <c r="E25" s="38"/>
      <c r="F25" s="38"/>
      <c r="G25" s="38"/>
      <c r="H25" s="38">
        <v>1</v>
      </c>
      <c r="I25" s="38">
        <v>1</v>
      </c>
      <c r="J25" s="38"/>
      <c r="K25" s="38"/>
      <c r="L25" s="38">
        <f t="shared" si="2"/>
        <v>0</v>
      </c>
      <c r="M25" s="38"/>
      <c r="N25" s="38"/>
      <c r="O25" s="38"/>
      <c r="P25" s="38"/>
      <c r="Q25" s="38"/>
      <c r="R25" s="38"/>
      <c r="S25" s="38"/>
      <c r="T25" s="39"/>
    </row>
    <row r="26" spans="1:19" s="40" customFormat="1" ht="15">
      <c r="A26" s="38">
        <v>28</v>
      </c>
      <c r="B26" s="54" t="s">
        <v>148</v>
      </c>
      <c r="C26" s="38">
        <f t="shared" si="3"/>
        <v>7</v>
      </c>
      <c r="D26" s="38">
        <f t="shared" si="1"/>
        <v>6</v>
      </c>
      <c r="E26" s="38"/>
      <c r="F26" s="38"/>
      <c r="G26" s="38"/>
      <c r="H26" s="38">
        <v>2</v>
      </c>
      <c r="I26" s="38">
        <v>4</v>
      </c>
      <c r="J26" s="38"/>
      <c r="K26" s="38"/>
      <c r="L26" s="38">
        <f t="shared" si="2"/>
        <v>1</v>
      </c>
      <c r="M26" s="38"/>
      <c r="N26" s="38"/>
      <c r="O26" s="38"/>
      <c r="P26" s="38">
        <v>1</v>
      </c>
      <c r="Q26" s="38"/>
      <c r="R26" s="38"/>
      <c r="S26" s="38"/>
    </row>
    <row r="27" spans="1:19" s="40" customFormat="1" ht="15">
      <c r="A27" s="38">
        <v>29</v>
      </c>
      <c r="B27" s="54" t="s">
        <v>149</v>
      </c>
      <c r="C27" s="38">
        <f t="shared" si="3"/>
        <v>6</v>
      </c>
      <c r="D27" s="38">
        <f t="shared" si="1"/>
        <v>4</v>
      </c>
      <c r="E27" s="38"/>
      <c r="F27" s="38"/>
      <c r="G27" s="38"/>
      <c r="H27" s="38">
        <v>4</v>
      </c>
      <c r="I27" s="38"/>
      <c r="J27" s="38"/>
      <c r="K27" s="38"/>
      <c r="L27" s="38">
        <f t="shared" si="2"/>
        <v>2</v>
      </c>
      <c r="M27" s="38"/>
      <c r="N27" s="38"/>
      <c r="O27" s="38"/>
      <c r="P27" s="38">
        <v>2</v>
      </c>
      <c r="Q27" s="38"/>
      <c r="R27" s="38"/>
      <c r="S27" s="38"/>
    </row>
    <row r="28" spans="1:19" s="40" customFormat="1" ht="15">
      <c r="A28" s="38">
        <v>30</v>
      </c>
      <c r="B28" s="54" t="s">
        <v>150</v>
      </c>
      <c r="C28" s="38">
        <f>SUM(D28+L28)</f>
        <v>11</v>
      </c>
      <c r="D28" s="38">
        <f t="shared" si="1"/>
        <v>10</v>
      </c>
      <c r="E28" s="38"/>
      <c r="F28" s="38"/>
      <c r="G28" s="38"/>
      <c r="H28" s="38">
        <v>7</v>
      </c>
      <c r="I28" s="38">
        <v>3</v>
      </c>
      <c r="J28" s="38"/>
      <c r="K28" s="38"/>
      <c r="L28" s="38">
        <f t="shared" si="2"/>
        <v>1</v>
      </c>
      <c r="M28" s="38"/>
      <c r="N28" s="38"/>
      <c r="O28" s="38"/>
      <c r="P28" s="38">
        <v>1</v>
      </c>
      <c r="Q28" s="38"/>
      <c r="R28" s="38"/>
      <c r="S28" s="38"/>
    </row>
    <row r="29" spans="1:19" s="40" customFormat="1" ht="15">
      <c r="A29" s="38">
        <v>32</v>
      </c>
      <c r="B29" s="54" t="s">
        <v>176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 s="40" customFormat="1" ht="15">
      <c r="A30" s="38">
        <v>33</v>
      </c>
      <c r="B30" s="54" t="s">
        <v>152</v>
      </c>
      <c r="C30" s="38">
        <f>SUM(D30+L30)</f>
        <v>7</v>
      </c>
      <c r="D30" s="38">
        <f aca="true" t="shared" si="4" ref="D30:D49">SUM(E30:K30)</f>
        <v>5</v>
      </c>
      <c r="E30" s="38"/>
      <c r="F30" s="38"/>
      <c r="G30" s="38"/>
      <c r="H30" s="38">
        <v>5</v>
      </c>
      <c r="I30" s="38"/>
      <c r="J30" s="38"/>
      <c r="K30" s="38"/>
      <c r="L30" s="38">
        <f aca="true" t="shared" si="5" ref="L30:L49">SUM(M30:S30)</f>
        <v>2</v>
      </c>
      <c r="M30" s="38"/>
      <c r="N30" s="38"/>
      <c r="O30" s="38"/>
      <c r="P30" s="38">
        <v>2</v>
      </c>
      <c r="Q30" s="38"/>
      <c r="R30" s="38"/>
      <c r="S30" s="38"/>
    </row>
    <row r="31" spans="1:19" s="40" customFormat="1" ht="15">
      <c r="A31" s="38">
        <v>35</v>
      </c>
      <c r="B31" s="54" t="s">
        <v>170</v>
      </c>
      <c r="C31" s="38">
        <f>SUM(D31+L31)</f>
        <v>3</v>
      </c>
      <c r="D31" s="38">
        <f t="shared" si="4"/>
        <v>2</v>
      </c>
      <c r="E31" s="38"/>
      <c r="F31" s="38"/>
      <c r="G31" s="38"/>
      <c r="H31" s="38">
        <v>2</v>
      </c>
      <c r="I31" s="38"/>
      <c r="J31" s="38"/>
      <c r="K31" s="38"/>
      <c r="L31" s="38">
        <f t="shared" si="5"/>
        <v>1</v>
      </c>
      <c r="M31" s="38"/>
      <c r="N31" s="38"/>
      <c r="O31" s="38"/>
      <c r="P31" s="38">
        <v>1</v>
      </c>
      <c r="Q31" s="38"/>
      <c r="R31" s="38"/>
      <c r="S31" s="38"/>
    </row>
    <row r="32" spans="1:19" s="40" customFormat="1" ht="15">
      <c r="A32" s="38">
        <v>37</v>
      </c>
      <c r="B32" s="54" t="s">
        <v>166</v>
      </c>
      <c r="C32" s="38">
        <f>D32+L32</f>
        <v>8</v>
      </c>
      <c r="D32" s="38">
        <f t="shared" si="4"/>
        <v>6</v>
      </c>
      <c r="E32" s="38"/>
      <c r="F32" s="38"/>
      <c r="G32" s="38"/>
      <c r="H32" s="38">
        <v>1</v>
      </c>
      <c r="I32" s="38">
        <v>3</v>
      </c>
      <c r="J32" s="38">
        <v>2</v>
      </c>
      <c r="K32" s="38"/>
      <c r="L32" s="38">
        <f t="shared" si="5"/>
        <v>2</v>
      </c>
      <c r="M32" s="38"/>
      <c r="N32" s="38"/>
      <c r="O32" s="38"/>
      <c r="P32" s="38"/>
      <c r="Q32" s="38">
        <v>2</v>
      </c>
      <c r="R32" s="38"/>
      <c r="S32" s="38"/>
    </row>
    <row r="33" spans="1:19" s="40" customFormat="1" ht="15">
      <c r="A33" s="38">
        <v>39</v>
      </c>
      <c r="B33" s="54" t="s">
        <v>177</v>
      </c>
      <c r="C33" s="38">
        <f>D33+L33</f>
        <v>12</v>
      </c>
      <c r="D33" s="38">
        <f t="shared" si="4"/>
        <v>5</v>
      </c>
      <c r="E33" s="38"/>
      <c r="F33" s="38"/>
      <c r="G33" s="38"/>
      <c r="H33" s="38">
        <v>5</v>
      </c>
      <c r="I33" s="38"/>
      <c r="J33" s="38"/>
      <c r="K33" s="38"/>
      <c r="L33" s="38">
        <f t="shared" si="5"/>
        <v>7</v>
      </c>
      <c r="M33" s="38"/>
      <c r="N33" s="38"/>
      <c r="O33" s="38"/>
      <c r="P33" s="38">
        <v>5</v>
      </c>
      <c r="Q33" s="38">
        <v>2</v>
      </c>
      <c r="R33" s="38"/>
      <c r="S33" s="38"/>
    </row>
    <row r="34" spans="1:19" s="40" customFormat="1" ht="15">
      <c r="A34" s="38">
        <v>40</v>
      </c>
      <c r="B34" s="54" t="s">
        <v>168</v>
      </c>
      <c r="C34" s="38">
        <f>D34+L34</f>
        <v>1</v>
      </c>
      <c r="D34" s="38">
        <f t="shared" si="4"/>
        <v>1</v>
      </c>
      <c r="E34" s="38"/>
      <c r="F34" s="38"/>
      <c r="G34" s="38">
        <v>1</v>
      </c>
      <c r="H34" s="38"/>
      <c r="I34" s="38"/>
      <c r="J34" s="38"/>
      <c r="K34" s="38"/>
      <c r="L34" s="38">
        <f t="shared" si="5"/>
        <v>0</v>
      </c>
      <c r="M34" s="38"/>
      <c r="N34" s="38"/>
      <c r="O34" s="38"/>
      <c r="P34" s="38"/>
      <c r="Q34" s="38"/>
      <c r="R34" s="38"/>
      <c r="S34" s="38"/>
    </row>
    <row r="35" spans="1:19" s="40" customFormat="1" ht="15">
      <c r="A35" s="38">
        <v>41</v>
      </c>
      <c r="B35" s="54" t="s">
        <v>118</v>
      </c>
      <c r="C35" s="38">
        <f>D35+L35</f>
        <v>2</v>
      </c>
      <c r="D35" s="38">
        <f t="shared" si="4"/>
        <v>1</v>
      </c>
      <c r="E35" s="38"/>
      <c r="F35" s="38"/>
      <c r="G35" s="38"/>
      <c r="H35" s="38"/>
      <c r="I35" s="38">
        <v>1</v>
      </c>
      <c r="J35" s="38"/>
      <c r="K35" s="38"/>
      <c r="L35" s="38">
        <f t="shared" si="5"/>
        <v>1</v>
      </c>
      <c r="M35" s="38"/>
      <c r="N35" s="38"/>
      <c r="O35" s="38"/>
      <c r="P35" s="38"/>
      <c r="Q35" s="38">
        <v>1</v>
      </c>
      <c r="R35" s="38"/>
      <c r="S35" s="38"/>
    </row>
    <row r="36" spans="1:19" s="40" customFormat="1" ht="15">
      <c r="A36" s="38">
        <v>43</v>
      </c>
      <c r="B36" s="54" t="s">
        <v>154</v>
      </c>
      <c r="C36" s="38">
        <f>D36+L36</f>
        <v>4</v>
      </c>
      <c r="D36" s="38">
        <f t="shared" si="4"/>
        <v>3</v>
      </c>
      <c r="E36" s="38"/>
      <c r="F36" s="38"/>
      <c r="G36" s="38"/>
      <c r="H36" s="38">
        <v>1</v>
      </c>
      <c r="I36" s="38">
        <v>2</v>
      </c>
      <c r="J36" s="38"/>
      <c r="K36" s="38"/>
      <c r="L36" s="38">
        <f t="shared" si="5"/>
        <v>1</v>
      </c>
      <c r="M36" s="38"/>
      <c r="N36" s="38"/>
      <c r="O36" s="38"/>
      <c r="P36" s="38">
        <v>1</v>
      </c>
      <c r="Q36" s="38"/>
      <c r="R36" s="38"/>
      <c r="S36" s="38"/>
    </row>
    <row r="37" spans="1:20" s="45" customFormat="1" ht="15">
      <c r="A37" s="38">
        <v>46</v>
      </c>
      <c r="B37" s="54" t="s">
        <v>116</v>
      </c>
      <c r="C37" s="38">
        <f>SUM(D37+L37)</f>
        <v>18</v>
      </c>
      <c r="D37" s="38">
        <f t="shared" si="4"/>
        <v>12</v>
      </c>
      <c r="E37" s="38"/>
      <c r="F37" s="38"/>
      <c r="G37" s="38"/>
      <c r="H37" s="38">
        <f>5+1</f>
        <v>6</v>
      </c>
      <c r="I37" s="38">
        <f>6</f>
        <v>6</v>
      </c>
      <c r="J37" s="38"/>
      <c r="K37" s="38"/>
      <c r="L37" s="38">
        <f t="shared" si="5"/>
        <v>6</v>
      </c>
      <c r="M37" s="38"/>
      <c r="N37" s="38"/>
      <c r="O37" s="38"/>
      <c r="P37" s="38">
        <v>4</v>
      </c>
      <c r="Q37" s="38">
        <f>1+1</f>
        <v>2</v>
      </c>
      <c r="R37" s="38"/>
      <c r="S37" s="38"/>
      <c r="T37" s="44"/>
    </row>
    <row r="38" spans="1:19" s="40" customFormat="1" ht="15">
      <c r="A38" s="38">
        <v>47</v>
      </c>
      <c r="B38" s="54" t="s">
        <v>155</v>
      </c>
      <c r="C38" s="38">
        <f>SUM(D38+L38)</f>
        <v>5</v>
      </c>
      <c r="D38" s="38">
        <f t="shared" si="4"/>
        <v>4</v>
      </c>
      <c r="E38" s="38"/>
      <c r="F38" s="38"/>
      <c r="G38" s="38"/>
      <c r="H38" s="38">
        <v>1</v>
      </c>
      <c r="I38" s="38">
        <v>2</v>
      </c>
      <c r="J38" s="38">
        <v>1</v>
      </c>
      <c r="K38" s="38"/>
      <c r="L38" s="38">
        <f t="shared" si="5"/>
        <v>1</v>
      </c>
      <c r="M38" s="38"/>
      <c r="N38" s="38"/>
      <c r="O38" s="38"/>
      <c r="P38" s="38"/>
      <c r="Q38" s="38">
        <v>1</v>
      </c>
      <c r="R38" s="38"/>
      <c r="S38" s="38"/>
    </row>
    <row r="39" spans="1:19" s="40" customFormat="1" ht="15">
      <c r="A39" s="38">
        <v>48</v>
      </c>
      <c r="B39" s="54" t="s">
        <v>179</v>
      </c>
      <c r="C39" s="38">
        <f aca="true" t="shared" si="6" ref="C39:C47">D39+L39</f>
        <v>3</v>
      </c>
      <c r="D39" s="38">
        <f t="shared" si="4"/>
        <v>3</v>
      </c>
      <c r="E39" s="38"/>
      <c r="F39" s="38"/>
      <c r="G39" s="38"/>
      <c r="H39" s="38">
        <v>1</v>
      </c>
      <c r="I39" s="38">
        <v>2</v>
      </c>
      <c r="J39" s="38"/>
      <c r="K39" s="38"/>
      <c r="L39" s="38">
        <f t="shared" si="5"/>
        <v>0</v>
      </c>
      <c r="M39" s="38"/>
      <c r="N39" s="38"/>
      <c r="O39" s="38"/>
      <c r="P39" s="38"/>
      <c r="Q39" s="38"/>
      <c r="R39" s="38"/>
      <c r="S39" s="38"/>
    </row>
    <row r="40" spans="1:19" s="40" customFormat="1" ht="15">
      <c r="A40" s="38">
        <v>53</v>
      </c>
      <c r="B40" s="54" t="s">
        <v>158</v>
      </c>
      <c r="C40" s="38">
        <f t="shared" si="6"/>
        <v>1</v>
      </c>
      <c r="D40" s="38">
        <f t="shared" si="4"/>
        <v>1</v>
      </c>
      <c r="E40" s="38"/>
      <c r="F40" s="38"/>
      <c r="G40" s="38"/>
      <c r="H40" s="38"/>
      <c r="I40" s="38">
        <v>1</v>
      </c>
      <c r="J40" s="38"/>
      <c r="K40" s="38"/>
      <c r="L40" s="38">
        <f t="shared" si="5"/>
        <v>0</v>
      </c>
      <c r="M40" s="38"/>
      <c r="N40" s="38"/>
      <c r="O40" s="38"/>
      <c r="P40" s="38"/>
      <c r="Q40" s="38"/>
      <c r="R40" s="38"/>
      <c r="S40" s="38"/>
    </row>
    <row r="41" spans="1:19" s="40" customFormat="1" ht="15">
      <c r="A41" s="38">
        <v>54</v>
      </c>
      <c r="B41" s="54" t="s">
        <v>159</v>
      </c>
      <c r="C41" s="38">
        <f t="shared" si="6"/>
        <v>8</v>
      </c>
      <c r="D41" s="38">
        <f t="shared" si="4"/>
        <v>2</v>
      </c>
      <c r="E41" s="38"/>
      <c r="F41" s="38"/>
      <c r="G41" s="38"/>
      <c r="H41" s="38">
        <v>1</v>
      </c>
      <c r="I41" s="38">
        <v>1</v>
      </c>
      <c r="J41" s="38"/>
      <c r="K41" s="38"/>
      <c r="L41" s="38">
        <f t="shared" si="5"/>
        <v>6</v>
      </c>
      <c r="M41" s="38"/>
      <c r="N41" s="38"/>
      <c r="O41" s="38"/>
      <c r="P41" s="38">
        <v>6</v>
      </c>
      <c r="Q41" s="38"/>
      <c r="R41" s="38"/>
      <c r="S41" s="38"/>
    </row>
    <row r="42" spans="1:19" s="40" customFormat="1" ht="15">
      <c r="A42" s="38">
        <v>55</v>
      </c>
      <c r="B42" s="54" t="s">
        <v>160</v>
      </c>
      <c r="C42" s="38">
        <f t="shared" si="6"/>
        <v>8</v>
      </c>
      <c r="D42" s="38">
        <f t="shared" si="4"/>
        <v>7</v>
      </c>
      <c r="E42" s="38"/>
      <c r="F42" s="38"/>
      <c r="G42" s="38"/>
      <c r="H42" s="38">
        <v>5</v>
      </c>
      <c r="I42" s="38">
        <v>2</v>
      </c>
      <c r="J42" s="38"/>
      <c r="K42" s="38"/>
      <c r="L42" s="38">
        <f t="shared" si="5"/>
        <v>1</v>
      </c>
      <c r="M42" s="38"/>
      <c r="N42" s="38"/>
      <c r="O42" s="38"/>
      <c r="P42" s="38">
        <v>1</v>
      </c>
      <c r="Q42" s="38"/>
      <c r="R42" s="38"/>
      <c r="S42" s="38"/>
    </row>
    <row r="43" spans="1:19" s="40" customFormat="1" ht="15">
      <c r="A43" s="38">
        <v>56</v>
      </c>
      <c r="B43" s="54" t="s">
        <v>161</v>
      </c>
      <c r="C43" s="38">
        <f t="shared" si="6"/>
        <v>2</v>
      </c>
      <c r="D43" s="38">
        <f t="shared" si="4"/>
        <v>1</v>
      </c>
      <c r="E43" s="38"/>
      <c r="F43" s="38"/>
      <c r="G43" s="38"/>
      <c r="H43" s="38">
        <v>1</v>
      </c>
      <c r="I43" s="38"/>
      <c r="J43" s="38"/>
      <c r="K43" s="38"/>
      <c r="L43" s="38">
        <f t="shared" si="5"/>
        <v>1</v>
      </c>
      <c r="M43" s="38"/>
      <c r="N43" s="38"/>
      <c r="O43" s="38"/>
      <c r="P43" s="38"/>
      <c r="Q43" s="38">
        <v>1</v>
      </c>
      <c r="R43" s="38"/>
      <c r="S43" s="38"/>
    </row>
    <row r="44" spans="1:19" s="40" customFormat="1" ht="15">
      <c r="A44" s="38">
        <v>57</v>
      </c>
      <c r="B44" s="54" t="s">
        <v>162</v>
      </c>
      <c r="C44" s="38">
        <f t="shared" si="6"/>
        <v>2</v>
      </c>
      <c r="D44" s="38">
        <f t="shared" si="4"/>
        <v>1</v>
      </c>
      <c r="E44" s="38"/>
      <c r="F44" s="38"/>
      <c r="G44" s="38"/>
      <c r="H44" s="38">
        <v>1</v>
      </c>
      <c r="I44" s="38"/>
      <c r="J44" s="38"/>
      <c r="K44" s="38"/>
      <c r="L44" s="38">
        <f t="shared" si="5"/>
        <v>1</v>
      </c>
      <c r="M44" s="38"/>
      <c r="N44" s="38"/>
      <c r="O44" s="38"/>
      <c r="P44" s="38">
        <v>1</v>
      </c>
      <c r="Q44" s="38"/>
      <c r="R44" s="38"/>
      <c r="S44" s="38"/>
    </row>
    <row r="45" spans="1:19" s="40" customFormat="1" ht="30">
      <c r="A45" s="38">
        <v>59</v>
      </c>
      <c r="B45" s="54" t="s">
        <v>181</v>
      </c>
      <c r="C45" s="38">
        <f t="shared" si="6"/>
        <v>2</v>
      </c>
      <c r="D45" s="38">
        <f t="shared" si="4"/>
        <v>2</v>
      </c>
      <c r="E45" s="38"/>
      <c r="F45" s="38"/>
      <c r="G45" s="38"/>
      <c r="H45" s="38">
        <v>1</v>
      </c>
      <c r="I45" s="38">
        <v>1</v>
      </c>
      <c r="J45" s="38"/>
      <c r="K45" s="38"/>
      <c r="L45" s="38">
        <f t="shared" si="5"/>
        <v>0</v>
      </c>
      <c r="M45" s="38"/>
      <c r="N45" s="38"/>
      <c r="O45" s="38"/>
      <c r="P45" s="38"/>
      <c r="Q45" s="38"/>
      <c r="R45" s="38"/>
      <c r="S45" s="38"/>
    </row>
    <row r="46" spans="1:19" s="40" customFormat="1" ht="30">
      <c r="A46" s="38">
        <v>62</v>
      </c>
      <c r="B46" s="54" t="s">
        <v>182</v>
      </c>
      <c r="C46" s="38">
        <f t="shared" si="6"/>
        <v>2</v>
      </c>
      <c r="D46" s="38">
        <f t="shared" si="4"/>
        <v>2</v>
      </c>
      <c r="E46" s="38"/>
      <c r="F46" s="38"/>
      <c r="G46" s="38"/>
      <c r="H46" s="38">
        <v>1</v>
      </c>
      <c r="I46" s="38">
        <v>1</v>
      </c>
      <c r="J46" s="38"/>
      <c r="K46" s="38"/>
      <c r="L46" s="38">
        <f t="shared" si="5"/>
        <v>0</v>
      </c>
      <c r="M46" s="38"/>
      <c r="N46" s="38"/>
      <c r="O46" s="38"/>
      <c r="P46" s="38"/>
      <c r="Q46" s="38"/>
      <c r="R46" s="38"/>
      <c r="S46" s="38"/>
    </row>
    <row r="47" spans="1:19" s="40" customFormat="1" ht="15">
      <c r="A47" s="38">
        <v>63</v>
      </c>
      <c r="B47" s="54" t="s">
        <v>164</v>
      </c>
      <c r="C47" s="38">
        <f t="shared" si="6"/>
        <v>3</v>
      </c>
      <c r="D47" s="38">
        <f t="shared" si="4"/>
        <v>3</v>
      </c>
      <c r="E47" s="38"/>
      <c r="F47" s="38"/>
      <c r="G47" s="38">
        <v>1</v>
      </c>
      <c r="H47" s="38">
        <v>1</v>
      </c>
      <c r="I47" s="38">
        <v>1</v>
      </c>
      <c r="J47" s="38"/>
      <c r="K47" s="38"/>
      <c r="L47" s="38">
        <f t="shared" si="5"/>
        <v>0</v>
      </c>
      <c r="M47" s="38"/>
      <c r="N47" s="38"/>
      <c r="O47" s="38"/>
      <c r="P47" s="38"/>
      <c r="Q47" s="38"/>
      <c r="R47" s="38"/>
      <c r="S47" s="38"/>
    </row>
    <row r="48" spans="1:19" s="40" customFormat="1" ht="15">
      <c r="A48" s="38" t="s">
        <v>184</v>
      </c>
      <c r="B48" s="54" t="s">
        <v>130</v>
      </c>
      <c r="C48" s="38">
        <f>SUM(D48+L48)</f>
        <v>12</v>
      </c>
      <c r="D48" s="38">
        <f t="shared" si="4"/>
        <v>6</v>
      </c>
      <c r="E48" s="38"/>
      <c r="F48" s="38"/>
      <c r="G48" s="38"/>
      <c r="H48" s="38">
        <v>3</v>
      </c>
      <c r="I48" s="38">
        <v>3</v>
      </c>
      <c r="J48" s="38"/>
      <c r="K48" s="38"/>
      <c r="L48" s="38">
        <f t="shared" si="5"/>
        <v>6</v>
      </c>
      <c r="M48" s="38"/>
      <c r="N48" s="38"/>
      <c r="O48" s="38"/>
      <c r="P48" s="38">
        <v>5</v>
      </c>
      <c r="Q48" s="38">
        <v>1</v>
      </c>
      <c r="R48" s="38"/>
      <c r="S48" s="38"/>
    </row>
    <row r="49" spans="1:19" s="40" customFormat="1" ht="15">
      <c r="A49" s="38" t="s">
        <v>184</v>
      </c>
      <c r="B49" s="54" t="s">
        <v>134</v>
      </c>
      <c r="C49" s="38">
        <f>D49+L49</f>
        <v>10</v>
      </c>
      <c r="D49" s="38">
        <f t="shared" si="4"/>
        <v>5</v>
      </c>
      <c r="E49" s="38"/>
      <c r="F49" s="38"/>
      <c r="G49" s="38"/>
      <c r="H49" s="38">
        <v>4</v>
      </c>
      <c r="I49" s="38">
        <v>1</v>
      </c>
      <c r="J49" s="38"/>
      <c r="K49" s="38"/>
      <c r="L49" s="38">
        <f t="shared" si="5"/>
        <v>5</v>
      </c>
      <c r="M49" s="38"/>
      <c r="N49" s="38"/>
      <c r="O49" s="38"/>
      <c r="P49" s="38">
        <v>4</v>
      </c>
      <c r="Q49" s="38">
        <v>1</v>
      </c>
      <c r="R49" s="38"/>
      <c r="S49" s="38"/>
    </row>
    <row r="50" spans="1:19" s="40" customFormat="1" ht="30">
      <c r="A50" s="38" t="s">
        <v>184</v>
      </c>
      <c r="B50" s="54" t="s">
        <v>185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1:19" s="40" customFormat="1" ht="15">
      <c r="A51" s="38" t="s">
        <v>184</v>
      </c>
      <c r="B51" s="54" t="s">
        <v>120</v>
      </c>
      <c r="C51" s="38">
        <f>D51+L51</f>
        <v>5</v>
      </c>
      <c r="D51" s="38">
        <f aca="true" t="shared" si="7" ref="D51:D72">SUM(E51:K51)</f>
        <v>3</v>
      </c>
      <c r="E51" s="38"/>
      <c r="F51" s="38"/>
      <c r="G51" s="38"/>
      <c r="H51" s="38">
        <v>2</v>
      </c>
      <c r="I51" s="38">
        <v>1</v>
      </c>
      <c r="J51" s="38"/>
      <c r="K51" s="38"/>
      <c r="L51" s="38">
        <f aca="true" t="shared" si="8" ref="L51:L72">SUM(M51:S51)</f>
        <v>2</v>
      </c>
      <c r="M51" s="38"/>
      <c r="N51" s="38"/>
      <c r="O51" s="38">
        <v>1</v>
      </c>
      <c r="P51" s="38"/>
      <c r="Q51" s="38">
        <v>1</v>
      </c>
      <c r="R51" s="38"/>
      <c r="S51" s="38"/>
    </row>
    <row r="52" spans="1:19" s="40" customFormat="1" ht="15">
      <c r="A52" s="38" t="s">
        <v>184</v>
      </c>
      <c r="B52" s="54" t="s">
        <v>143</v>
      </c>
      <c r="C52" s="38">
        <f>D52+L52</f>
        <v>8</v>
      </c>
      <c r="D52" s="38">
        <f t="shared" si="7"/>
        <v>6</v>
      </c>
      <c r="E52" s="38"/>
      <c r="F52" s="38"/>
      <c r="G52" s="38"/>
      <c r="H52" s="38">
        <v>5</v>
      </c>
      <c r="I52" s="38">
        <v>1</v>
      </c>
      <c r="J52" s="38"/>
      <c r="K52" s="38"/>
      <c r="L52" s="38">
        <f t="shared" si="8"/>
        <v>2</v>
      </c>
      <c r="M52" s="38"/>
      <c r="N52" s="38"/>
      <c r="O52" s="38">
        <v>1</v>
      </c>
      <c r="P52" s="38">
        <v>1</v>
      </c>
      <c r="Q52" s="38"/>
      <c r="R52" s="38"/>
      <c r="S52" s="38"/>
    </row>
    <row r="53" spans="1:19" s="40" customFormat="1" ht="15">
      <c r="A53" s="38" t="s">
        <v>184</v>
      </c>
      <c r="B53" s="54" t="s">
        <v>146</v>
      </c>
      <c r="C53" s="38">
        <f>D53+L53</f>
        <v>18</v>
      </c>
      <c r="D53" s="38">
        <f t="shared" si="7"/>
        <v>8</v>
      </c>
      <c r="E53" s="38"/>
      <c r="F53" s="38"/>
      <c r="G53" s="38"/>
      <c r="H53" s="38">
        <f>3+1</f>
        <v>4</v>
      </c>
      <c r="I53" s="38">
        <f>3+1</f>
        <v>4</v>
      </c>
      <c r="J53" s="38"/>
      <c r="K53" s="38"/>
      <c r="L53" s="38">
        <f t="shared" si="8"/>
        <v>10</v>
      </c>
      <c r="M53" s="38"/>
      <c r="N53" s="38"/>
      <c r="O53" s="38"/>
      <c r="P53" s="38">
        <f>5+2</f>
        <v>7</v>
      </c>
      <c r="Q53" s="38">
        <f>1+2</f>
        <v>3</v>
      </c>
      <c r="R53" s="38"/>
      <c r="S53" s="38"/>
    </row>
    <row r="54" spans="1:19" s="40" customFormat="1" ht="15">
      <c r="A54" s="38" t="s">
        <v>184</v>
      </c>
      <c r="B54" s="54" t="s">
        <v>151</v>
      </c>
      <c r="C54" s="38">
        <f>SUM(D54+L54)</f>
        <v>2</v>
      </c>
      <c r="D54" s="38">
        <f t="shared" si="7"/>
        <v>1</v>
      </c>
      <c r="E54" s="38"/>
      <c r="F54" s="38"/>
      <c r="G54" s="38"/>
      <c r="H54" s="38">
        <v>1</v>
      </c>
      <c r="I54" s="38"/>
      <c r="J54" s="38"/>
      <c r="K54" s="38"/>
      <c r="L54" s="38">
        <f t="shared" si="8"/>
        <v>1</v>
      </c>
      <c r="M54" s="38"/>
      <c r="N54" s="38"/>
      <c r="O54" s="38"/>
      <c r="P54" s="38">
        <v>1</v>
      </c>
      <c r="Q54" s="38"/>
      <c r="R54" s="38"/>
      <c r="S54" s="38"/>
    </row>
    <row r="55" spans="1:19" s="40" customFormat="1" ht="15">
      <c r="A55" s="38" t="s">
        <v>184</v>
      </c>
      <c r="B55" s="54" t="s">
        <v>119</v>
      </c>
      <c r="C55" s="38">
        <f>D55+L55</f>
        <v>8</v>
      </c>
      <c r="D55" s="38">
        <f t="shared" si="7"/>
        <v>6</v>
      </c>
      <c r="E55" s="38"/>
      <c r="F55" s="38"/>
      <c r="G55" s="38">
        <v>1</v>
      </c>
      <c r="H55" s="38">
        <v>2</v>
      </c>
      <c r="I55" s="38">
        <v>3</v>
      </c>
      <c r="J55" s="38"/>
      <c r="K55" s="38"/>
      <c r="L55" s="38">
        <f t="shared" si="8"/>
        <v>2</v>
      </c>
      <c r="M55" s="38"/>
      <c r="N55" s="38"/>
      <c r="O55" s="38"/>
      <c r="P55" s="38">
        <v>1</v>
      </c>
      <c r="Q55" s="38">
        <v>1</v>
      </c>
      <c r="R55" s="38"/>
      <c r="S55" s="38"/>
    </row>
    <row r="56" spans="1:19" s="40" customFormat="1" ht="30">
      <c r="A56" s="38" t="s">
        <v>184</v>
      </c>
      <c r="B56" s="54" t="s">
        <v>165</v>
      </c>
      <c r="C56" s="38">
        <f>SUM(D56+L56)</f>
        <v>11</v>
      </c>
      <c r="D56" s="38">
        <f t="shared" si="7"/>
        <v>9</v>
      </c>
      <c r="E56" s="38"/>
      <c r="F56" s="38"/>
      <c r="G56" s="38">
        <v>1</v>
      </c>
      <c r="H56" s="38">
        <v>4</v>
      </c>
      <c r="I56" s="38">
        <v>4</v>
      </c>
      <c r="J56" s="38"/>
      <c r="K56" s="38"/>
      <c r="L56" s="38">
        <f t="shared" si="8"/>
        <v>2</v>
      </c>
      <c r="M56" s="38"/>
      <c r="N56" s="38"/>
      <c r="O56" s="38"/>
      <c r="P56" s="38">
        <v>1</v>
      </c>
      <c r="Q56" s="38">
        <v>1</v>
      </c>
      <c r="R56" s="38"/>
      <c r="S56" s="38"/>
    </row>
    <row r="57" spans="1:19" s="40" customFormat="1" ht="15">
      <c r="A57" s="38" t="s">
        <v>184</v>
      </c>
      <c r="B57" s="54" t="s">
        <v>167</v>
      </c>
      <c r="C57" s="38">
        <f>SUM(D57+L57)</f>
        <v>6</v>
      </c>
      <c r="D57" s="38">
        <f t="shared" si="7"/>
        <v>4</v>
      </c>
      <c r="E57" s="38"/>
      <c r="F57" s="38"/>
      <c r="G57" s="38"/>
      <c r="H57" s="38">
        <v>2</v>
      </c>
      <c r="I57" s="38">
        <v>2</v>
      </c>
      <c r="J57" s="38"/>
      <c r="K57" s="38"/>
      <c r="L57" s="38">
        <f t="shared" si="8"/>
        <v>2</v>
      </c>
      <c r="M57" s="38"/>
      <c r="N57" s="38"/>
      <c r="O57" s="38"/>
      <c r="P57" s="38">
        <v>1</v>
      </c>
      <c r="Q57" s="38">
        <v>1</v>
      </c>
      <c r="R57" s="38"/>
      <c r="S57" s="38"/>
    </row>
    <row r="58" spans="1:19" s="40" customFormat="1" ht="15">
      <c r="A58" s="38" t="s">
        <v>184</v>
      </c>
      <c r="B58" s="54" t="s">
        <v>180</v>
      </c>
      <c r="C58" s="38">
        <f>SUM(D58+L58)</f>
        <v>19</v>
      </c>
      <c r="D58" s="38">
        <f t="shared" si="7"/>
        <v>10</v>
      </c>
      <c r="E58" s="38"/>
      <c r="F58" s="38"/>
      <c r="G58" s="38"/>
      <c r="H58" s="38">
        <f>2+1</f>
        <v>3</v>
      </c>
      <c r="I58" s="38">
        <f>2+5</f>
        <v>7</v>
      </c>
      <c r="J58" s="38"/>
      <c r="K58" s="38"/>
      <c r="L58" s="38">
        <f t="shared" si="8"/>
        <v>9</v>
      </c>
      <c r="M58" s="38"/>
      <c r="N58" s="38"/>
      <c r="O58" s="38"/>
      <c r="P58" s="38">
        <f>7+1</f>
        <v>8</v>
      </c>
      <c r="Q58" s="38">
        <f>1</f>
        <v>1</v>
      </c>
      <c r="R58" s="38"/>
      <c r="S58" s="38"/>
    </row>
    <row r="59" spans="1:19" s="40" customFormat="1" ht="15">
      <c r="A59" s="38" t="s">
        <v>184</v>
      </c>
      <c r="B59" s="54" t="s">
        <v>156</v>
      </c>
      <c r="C59" s="38">
        <f>SUM(D59+L59)</f>
        <v>27</v>
      </c>
      <c r="D59" s="38">
        <f t="shared" si="7"/>
        <v>14</v>
      </c>
      <c r="E59" s="38"/>
      <c r="F59" s="38"/>
      <c r="G59" s="38"/>
      <c r="H59" s="38">
        <f>3+5</f>
        <v>8</v>
      </c>
      <c r="I59" s="38">
        <f>2+4</f>
        <v>6</v>
      </c>
      <c r="J59" s="38"/>
      <c r="K59" s="38"/>
      <c r="L59" s="38">
        <f t="shared" si="8"/>
        <v>13</v>
      </c>
      <c r="M59" s="38"/>
      <c r="N59" s="38"/>
      <c r="O59" s="38">
        <f>1</f>
        <v>1</v>
      </c>
      <c r="P59" s="38">
        <f>6+2</f>
        <v>8</v>
      </c>
      <c r="Q59" s="38">
        <f>4</f>
        <v>4</v>
      </c>
      <c r="R59" s="38"/>
      <c r="S59" s="38"/>
    </row>
    <row r="60" spans="1:19" s="40" customFormat="1" ht="15">
      <c r="A60" s="38" t="s">
        <v>184</v>
      </c>
      <c r="B60" s="54" t="s">
        <v>157</v>
      </c>
      <c r="C60" s="38">
        <f aca="true" t="shared" si="9" ref="C60:C67">D60+L60</f>
        <v>7</v>
      </c>
      <c r="D60" s="38">
        <f t="shared" si="7"/>
        <v>3</v>
      </c>
      <c r="E60" s="38"/>
      <c r="F60" s="38"/>
      <c r="G60" s="38"/>
      <c r="H60" s="38">
        <v>2</v>
      </c>
      <c r="I60" s="38">
        <v>1</v>
      </c>
      <c r="J60" s="38"/>
      <c r="K60" s="38"/>
      <c r="L60" s="38">
        <f t="shared" si="8"/>
        <v>4</v>
      </c>
      <c r="M60" s="38"/>
      <c r="N60" s="38"/>
      <c r="O60" s="38"/>
      <c r="P60" s="38">
        <v>1</v>
      </c>
      <c r="Q60" s="38">
        <v>2</v>
      </c>
      <c r="R60" s="38">
        <v>1</v>
      </c>
      <c r="S60" s="38"/>
    </row>
    <row r="61" spans="1:19" s="40" customFormat="1" ht="15">
      <c r="A61" s="38" t="s">
        <v>183</v>
      </c>
      <c r="B61" s="54" t="s">
        <v>122</v>
      </c>
      <c r="C61" s="38">
        <f t="shared" si="9"/>
        <v>21</v>
      </c>
      <c r="D61" s="38">
        <f t="shared" si="7"/>
        <v>9</v>
      </c>
      <c r="E61" s="38"/>
      <c r="F61" s="38"/>
      <c r="G61" s="38"/>
      <c r="H61" s="38">
        <v>6</v>
      </c>
      <c r="I61" s="38">
        <v>3</v>
      </c>
      <c r="J61" s="38"/>
      <c r="K61" s="38"/>
      <c r="L61" s="38">
        <f t="shared" si="8"/>
        <v>12</v>
      </c>
      <c r="M61" s="38"/>
      <c r="N61" s="38"/>
      <c r="O61" s="38"/>
      <c r="P61" s="38">
        <v>9</v>
      </c>
      <c r="Q61" s="38">
        <v>3</v>
      </c>
      <c r="R61" s="38"/>
      <c r="S61" s="38"/>
    </row>
    <row r="62" spans="1:19" s="40" customFormat="1" ht="15">
      <c r="A62" s="38" t="s">
        <v>183</v>
      </c>
      <c r="B62" s="54" t="s">
        <v>133</v>
      </c>
      <c r="C62" s="38">
        <f t="shared" si="9"/>
        <v>18</v>
      </c>
      <c r="D62" s="38">
        <f t="shared" si="7"/>
        <v>8</v>
      </c>
      <c r="E62" s="38"/>
      <c r="F62" s="38"/>
      <c r="G62" s="38">
        <v>1</v>
      </c>
      <c r="H62" s="38">
        <v>4</v>
      </c>
      <c r="I62" s="38">
        <v>3</v>
      </c>
      <c r="J62" s="38"/>
      <c r="K62" s="38"/>
      <c r="L62" s="38">
        <f t="shared" si="8"/>
        <v>10</v>
      </c>
      <c r="M62" s="38"/>
      <c r="N62" s="38"/>
      <c r="O62" s="38">
        <v>1</v>
      </c>
      <c r="P62" s="38">
        <v>7</v>
      </c>
      <c r="Q62" s="38">
        <v>2</v>
      </c>
      <c r="R62" s="38"/>
      <c r="S62" s="38"/>
    </row>
    <row r="63" spans="1:19" s="40" customFormat="1" ht="15">
      <c r="A63" s="38" t="s">
        <v>183</v>
      </c>
      <c r="B63" s="54" t="s">
        <v>124</v>
      </c>
      <c r="C63" s="38">
        <f t="shared" si="9"/>
        <v>18</v>
      </c>
      <c r="D63" s="38">
        <f t="shared" si="7"/>
        <v>12</v>
      </c>
      <c r="E63" s="38"/>
      <c r="F63" s="38"/>
      <c r="G63" s="38"/>
      <c r="H63" s="38">
        <v>12</v>
      </c>
      <c r="I63" s="38"/>
      <c r="J63" s="38"/>
      <c r="K63" s="38"/>
      <c r="L63" s="38">
        <f t="shared" si="8"/>
        <v>6</v>
      </c>
      <c r="M63" s="38"/>
      <c r="N63" s="38"/>
      <c r="O63" s="38"/>
      <c r="P63" s="38">
        <v>6</v>
      </c>
      <c r="Q63" s="38"/>
      <c r="R63" s="38"/>
      <c r="S63" s="38"/>
    </row>
    <row r="64" spans="1:19" s="40" customFormat="1" ht="15">
      <c r="A64" s="38" t="s">
        <v>183</v>
      </c>
      <c r="B64" s="54" t="s">
        <v>121</v>
      </c>
      <c r="C64" s="38">
        <f t="shared" si="9"/>
        <v>18</v>
      </c>
      <c r="D64" s="38">
        <f t="shared" si="7"/>
        <v>9</v>
      </c>
      <c r="E64" s="38"/>
      <c r="F64" s="38"/>
      <c r="G64" s="38">
        <v>3</v>
      </c>
      <c r="H64" s="38">
        <v>6</v>
      </c>
      <c r="I64" s="38"/>
      <c r="J64" s="38"/>
      <c r="K64" s="38"/>
      <c r="L64" s="38">
        <f t="shared" si="8"/>
        <v>9</v>
      </c>
      <c r="M64" s="38"/>
      <c r="N64" s="38"/>
      <c r="O64" s="38"/>
      <c r="P64" s="38">
        <v>3</v>
      </c>
      <c r="Q64" s="38">
        <v>6</v>
      </c>
      <c r="R64" s="38"/>
      <c r="S64" s="38"/>
    </row>
    <row r="65" spans="1:19" s="40" customFormat="1" ht="15">
      <c r="A65" s="38" t="s">
        <v>183</v>
      </c>
      <c r="B65" s="54" t="s">
        <v>144</v>
      </c>
      <c r="C65" s="38">
        <f t="shared" si="9"/>
        <v>22</v>
      </c>
      <c r="D65" s="38">
        <f t="shared" si="7"/>
        <v>14</v>
      </c>
      <c r="E65" s="38"/>
      <c r="F65" s="38"/>
      <c r="G65" s="38">
        <v>1</v>
      </c>
      <c r="H65" s="38">
        <f>8+3</f>
        <v>11</v>
      </c>
      <c r="I65" s="38">
        <v>2</v>
      </c>
      <c r="J65" s="38"/>
      <c r="K65" s="38"/>
      <c r="L65" s="38">
        <f t="shared" si="8"/>
        <v>8</v>
      </c>
      <c r="M65" s="38"/>
      <c r="N65" s="38"/>
      <c r="O65" s="38"/>
      <c r="P65" s="38">
        <v>8</v>
      </c>
      <c r="Q65" s="38"/>
      <c r="R65" s="38"/>
      <c r="S65" s="38"/>
    </row>
    <row r="66" spans="1:19" s="40" customFormat="1" ht="15">
      <c r="A66" s="38" t="s">
        <v>183</v>
      </c>
      <c r="B66" s="54" t="s">
        <v>153</v>
      </c>
      <c r="C66" s="38">
        <f t="shared" si="9"/>
        <v>17</v>
      </c>
      <c r="D66" s="38">
        <f t="shared" si="7"/>
        <v>9</v>
      </c>
      <c r="E66" s="38"/>
      <c r="F66" s="38"/>
      <c r="G66" s="38"/>
      <c r="H66" s="38">
        <v>5</v>
      </c>
      <c r="I66" s="38">
        <v>4</v>
      </c>
      <c r="J66" s="38"/>
      <c r="K66" s="38"/>
      <c r="L66" s="38">
        <f t="shared" si="8"/>
        <v>8</v>
      </c>
      <c r="M66" s="38"/>
      <c r="N66" s="38"/>
      <c r="O66" s="38">
        <v>1</v>
      </c>
      <c r="P66" s="38">
        <v>5</v>
      </c>
      <c r="Q66" s="38">
        <v>2</v>
      </c>
      <c r="R66" s="38"/>
      <c r="S66" s="38"/>
    </row>
    <row r="67" spans="1:19" s="40" customFormat="1" ht="15">
      <c r="A67" s="38" t="s">
        <v>183</v>
      </c>
      <c r="B67" s="54" t="s">
        <v>178</v>
      </c>
      <c r="C67" s="38">
        <f t="shared" si="9"/>
        <v>22</v>
      </c>
      <c r="D67" s="38">
        <f t="shared" si="7"/>
        <v>13</v>
      </c>
      <c r="E67" s="38"/>
      <c r="F67" s="38"/>
      <c r="G67" s="38"/>
      <c r="H67" s="38">
        <v>6</v>
      </c>
      <c r="I67" s="38">
        <v>6</v>
      </c>
      <c r="J67" s="38">
        <v>1</v>
      </c>
      <c r="K67" s="38"/>
      <c r="L67" s="38">
        <f t="shared" si="8"/>
        <v>9</v>
      </c>
      <c r="M67" s="38"/>
      <c r="N67" s="38"/>
      <c r="O67" s="38">
        <v>1</v>
      </c>
      <c r="P67" s="38">
        <v>5</v>
      </c>
      <c r="Q67" s="38">
        <v>3</v>
      </c>
      <c r="R67" s="38"/>
      <c r="S67" s="38"/>
    </row>
    <row r="68" spans="1:19" s="40" customFormat="1" ht="15">
      <c r="A68" s="38" t="s">
        <v>183</v>
      </c>
      <c r="B68" s="54" t="s">
        <v>171</v>
      </c>
      <c r="C68" s="38">
        <f>SUM(D68+L68)</f>
        <v>13</v>
      </c>
      <c r="D68" s="38">
        <f t="shared" si="7"/>
        <v>9</v>
      </c>
      <c r="E68" s="38"/>
      <c r="F68" s="38"/>
      <c r="G68" s="38"/>
      <c r="H68" s="38">
        <v>5</v>
      </c>
      <c r="I68" s="38">
        <v>3</v>
      </c>
      <c r="J68" s="38">
        <v>1</v>
      </c>
      <c r="K68" s="38"/>
      <c r="L68" s="38">
        <f t="shared" si="8"/>
        <v>4</v>
      </c>
      <c r="M68" s="38"/>
      <c r="N68" s="38"/>
      <c r="O68" s="38"/>
      <c r="P68" s="38">
        <f>2+2</f>
        <v>4</v>
      </c>
      <c r="Q68" s="38"/>
      <c r="R68" s="38"/>
      <c r="S68" s="38"/>
    </row>
    <row r="69" spans="1:19" s="40" customFormat="1" ht="15">
      <c r="A69" s="38" t="s">
        <v>183</v>
      </c>
      <c r="B69" s="54" t="s">
        <v>172</v>
      </c>
      <c r="C69" s="38">
        <f>SUM(D69+L69)</f>
        <v>5</v>
      </c>
      <c r="D69" s="38">
        <f t="shared" si="7"/>
        <v>4</v>
      </c>
      <c r="E69" s="38"/>
      <c r="F69" s="38"/>
      <c r="G69" s="38"/>
      <c r="H69" s="38">
        <v>2</v>
      </c>
      <c r="I69" s="38">
        <v>2</v>
      </c>
      <c r="J69" s="38"/>
      <c r="K69" s="38"/>
      <c r="L69" s="38">
        <f t="shared" si="8"/>
        <v>1</v>
      </c>
      <c r="M69" s="38"/>
      <c r="N69" s="38"/>
      <c r="O69" s="38"/>
      <c r="P69" s="38">
        <v>1</v>
      </c>
      <c r="Q69" s="38"/>
      <c r="R69" s="38"/>
      <c r="S69" s="38"/>
    </row>
    <row r="70" spans="1:19" s="40" customFormat="1" ht="15">
      <c r="A70" s="38" t="s">
        <v>183</v>
      </c>
      <c r="B70" s="54" t="s">
        <v>163</v>
      </c>
      <c r="C70" s="38">
        <f>D70+L70</f>
        <v>22</v>
      </c>
      <c r="D70" s="38">
        <f t="shared" si="7"/>
        <v>13</v>
      </c>
      <c r="E70" s="38"/>
      <c r="F70" s="38"/>
      <c r="G70" s="38"/>
      <c r="H70" s="38">
        <v>8</v>
      </c>
      <c r="I70" s="38">
        <v>5</v>
      </c>
      <c r="J70" s="38"/>
      <c r="K70" s="38"/>
      <c r="L70" s="38">
        <f t="shared" si="8"/>
        <v>9</v>
      </c>
      <c r="M70" s="38"/>
      <c r="N70" s="38"/>
      <c r="O70" s="38">
        <v>1</v>
      </c>
      <c r="P70" s="38">
        <v>7</v>
      </c>
      <c r="Q70" s="38">
        <v>1</v>
      </c>
      <c r="R70" s="38"/>
      <c r="S70" s="38"/>
    </row>
    <row r="71" spans="1:19" s="40" customFormat="1" ht="15">
      <c r="A71" s="38" t="s">
        <v>183</v>
      </c>
      <c r="B71" s="54" t="s">
        <v>123</v>
      </c>
      <c r="C71" s="38">
        <f>D71+L71</f>
        <v>48</v>
      </c>
      <c r="D71" s="38">
        <f t="shared" si="7"/>
        <v>22</v>
      </c>
      <c r="E71" s="38"/>
      <c r="F71" s="38"/>
      <c r="G71" s="38"/>
      <c r="H71" s="38">
        <v>9</v>
      </c>
      <c r="I71" s="38">
        <f>6+7</f>
        <v>13</v>
      </c>
      <c r="J71" s="38"/>
      <c r="K71" s="38"/>
      <c r="L71" s="38">
        <f t="shared" si="8"/>
        <v>26</v>
      </c>
      <c r="M71" s="38"/>
      <c r="N71" s="38"/>
      <c r="O71" s="38"/>
      <c r="P71" s="38">
        <f>8+5</f>
        <v>13</v>
      </c>
      <c r="Q71" s="38">
        <f>1+5+5</f>
        <v>11</v>
      </c>
      <c r="R71" s="38">
        <v>2</v>
      </c>
      <c r="S71" s="38"/>
    </row>
    <row r="72" spans="1:19" s="40" customFormat="1" ht="15">
      <c r="A72" s="38" t="s">
        <v>184</v>
      </c>
      <c r="B72" s="54" t="s">
        <v>115</v>
      </c>
      <c r="C72" s="38">
        <f>SUM(D72+L72)</f>
        <v>28</v>
      </c>
      <c r="D72" s="38">
        <f t="shared" si="7"/>
        <v>15</v>
      </c>
      <c r="E72" s="38"/>
      <c r="F72" s="38"/>
      <c r="G72" s="38"/>
      <c r="H72" s="38">
        <f>3+12</f>
        <v>15</v>
      </c>
      <c r="I72" s="38"/>
      <c r="J72" s="38"/>
      <c r="K72" s="38"/>
      <c r="L72" s="38">
        <f t="shared" si="8"/>
        <v>13</v>
      </c>
      <c r="M72" s="38"/>
      <c r="N72" s="38"/>
      <c r="O72" s="38">
        <v>1</v>
      </c>
      <c r="P72" s="38">
        <f>7+4</f>
        <v>11</v>
      </c>
      <c r="Q72" s="38">
        <v>1</v>
      </c>
      <c r="R72" s="38"/>
      <c r="S72" s="38"/>
    </row>
    <row r="73" spans="2:19" ht="12.75">
      <c r="B73" s="43"/>
      <c r="C73" s="2">
        <f aca="true" t="shared" si="10" ref="C73:S73">SUM(C8:C72)</f>
        <v>562</v>
      </c>
      <c r="D73" s="2">
        <f t="shared" si="10"/>
        <v>328</v>
      </c>
      <c r="E73" s="2">
        <f t="shared" si="10"/>
        <v>0</v>
      </c>
      <c r="F73" s="2">
        <f t="shared" si="10"/>
        <v>0</v>
      </c>
      <c r="G73" s="2">
        <f t="shared" si="10"/>
        <v>9</v>
      </c>
      <c r="H73" s="2">
        <f t="shared" si="10"/>
        <v>197</v>
      </c>
      <c r="I73" s="2">
        <f t="shared" si="10"/>
        <v>117</v>
      </c>
      <c r="J73" s="2">
        <f t="shared" si="10"/>
        <v>5</v>
      </c>
      <c r="K73" s="2">
        <f t="shared" si="10"/>
        <v>0</v>
      </c>
      <c r="L73" s="2">
        <f t="shared" si="10"/>
        <v>234</v>
      </c>
      <c r="M73" s="2">
        <f t="shared" si="10"/>
        <v>0</v>
      </c>
      <c r="N73" s="2">
        <f t="shared" si="10"/>
        <v>0</v>
      </c>
      <c r="O73" s="2">
        <f t="shared" si="10"/>
        <v>8</v>
      </c>
      <c r="P73" s="2">
        <f t="shared" si="10"/>
        <v>162</v>
      </c>
      <c r="Q73" s="2">
        <f t="shared" si="10"/>
        <v>61</v>
      </c>
      <c r="R73" s="2">
        <f t="shared" si="10"/>
        <v>3</v>
      </c>
      <c r="S73" s="2">
        <f t="shared" si="10"/>
        <v>0</v>
      </c>
    </row>
    <row r="74" spans="2:19" ht="12.75">
      <c r="B74" s="43"/>
      <c r="C74" s="2"/>
      <c r="D74" s="38"/>
      <c r="E74" s="38"/>
      <c r="F74" s="2"/>
      <c r="G74" s="2"/>
      <c r="H74" s="2"/>
      <c r="I74" s="2"/>
      <c r="J74" s="2"/>
      <c r="K74" s="2"/>
      <c r="L74" s="38"/>
      <c r="M74" s="2"/>
      <c r="N74" s="2"/>
      <c r="O74" s="2"/>
      <c r="P74" s="2"/>
      <c r="Q74" s="2"/>
      <c r="R74" s="2"/>
      <c r="S74" s="2"/>
    </row>
    <row r="75" spans="2:19" ht="12.75">
      <c r="B75" s="43"/>
      <c r="C75" s="2"/>
      <c r="D75" s="38"/>
      <c r="E75" s="38"/>
      <c r="F75" s="2"/>
      <c r="G75" s="2"/>
      <c r="H75" s="2"/>
      <c r="I75" s="2"/>
      <c r="J75" s="2"/>
      <c r="K75" s="2"/>
      <c r="L75" s="38"/>
      <c r="M75" s="2"/>
      <c r="N75" s="2"/>
      <c r="O75" s="2"/>
      <c r="P75" s="2"/>
      <c r="Q75" s="2"/>
      <c r="R75" s="2"/>
      <c r="S75" s="2"/>
    </row>
    <row r="76" spans="2:19" ht="12.75">
      <c r="B76" s="43"/>
      <c r="C76" s="2"/>
      <c r="D76" s="38"/>
      <c r="E76" s="38"/>
      <c r="F76" s="2"/>
      <c r="G76" s="2"/>
      <c r="H76" s="2"/>
      <c r="I76" s="2"/>
      <c r="J76" s="2"/>
      <c r="K76" s="2"/>
      <c r="L76" s="38"/>
      <c r="M76" s="2"/>
      <c r="N76" s="2"/>
      <c r="O76" s="2"/>
      <c r="P76" s="2"/>
      <c r="Q76" s="2"/>
      <c r="R76" s="2"/>
      <c r="S76" s="2"/>
    </row>
  </sheetData>
  <sheetProtection/>
  <mergeCells count="8">
    <mergeCell ref="B2:S2"/>
    <mergeCell ref="B5:B6"/>
    <mergeCell ref="A5:A6"/>
    <mergeCell ref="M5:S5"/>
    <mergeCell ref="C5:C6"/>
    <mergeCell ref="D5:D6"/>
    <mergeCell ref="L5:L6"/>
    <mergeCell ref="E5:K5"/>
  </mergeCells>
  <printOptions/>
  <pageMargins left="0.19" right="0.1" top="0.17" bottom="0.16" header="0.17" footer="0.1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13.375" style="0" customWidth="1"/>
    <col min="2" max="2" width="13.125" style="0" customWidth="1"/>
    <col min="3" max="3" width="10.00390625" style="0" customWidth="1"/>
    <col min="4" max="4" width="9.375" style="1" customWidth="1"/>
    <col min="5" max="5" width="9.375" style="0" customWidth="1"/>
    <col min="6" max="6" width="8.625" style="0" customWidth="1"/>
    <col min="7" max="7" width="12.75390625" style="0" customWidth="1"/>
    <col min="8" max="8" width="13.375" style="0" customWidth="1"/>
  </cols>
  <sheetData>
    <row r="2" ht="24" customHeight="1">
      <c r="E2" s="9" t="s">
        <v>8</v>
      </c>
    </row>
    <row r="3" spans="1:8" ht="29.25" customHeight="1">
      <c r="A3" s="11"/>
      <c r="E3" s="11"/>
      <c r="H3" s="11"/>
    </row>
    <row r="4" spans="1:8" s="16" customFormat="1" ht="26.25" customHeight="1">
      <c r="A4" s="16" t="s">
        <v>19</v>
      </c>
      <c r="E4" s="16" t="s">
        <v>14</v>
      </c>
      <c r="H4" s="17" t="s">
        <v>12</v>
      </c>
    </row>
    <row r="5" ht="6" customHeight="1"/>
    <row r="6" spans="1:8" ht="12.75">
      <c r="A6" t="s">
        <v>9</v>
      </c>
      <c r="B6" s="12"/>
      <c r="C6" s="12"/>
      <c r="D6" s="7"/>
      <c r="E6" s="12"/>
      <c r="F6" s="12"/>
      <c r="G6" s="12"/>
      <c r="H6" s="12"/>
    </row>
    <row r="8" spans="1:8" ht="12.75">
      <c r="A8" s="28" t="s">
        <v>21</v>
      </c>
      <c r="B8" s="12"/>
      <c r="C8" s="12"/>
      <c r="D8" t="s">
        <v>10</v>
      </c>
      <c r="E8" s="12"/>
      <c r="F8" s="12"/>
      <c r="G8" t="s">
        <v>22</v>
      </c>
      <c r="H8" s="12"/>
    </row>
    <row r="9" spans="1:8" ht="6.75" customHeight="1">
      <c r="A9" s="28"/>
      <c r="B9" s="14"/>
      <c r="C9" s="14"/>
      <c r="D9"/>
      <c r="E9" s="14"/>
      <c r="F9" s="14"/>
      <c r="H9" s="14"/>
    </row>
    <row r="10" spans="1:8" ht="23.25" customHeight="1">
      <c r="A10" t="s">
        <v>11</v>
      </c>
      <c r="B10" s="12"/>
      <c r="C10" s="12"/>
      <c r="D10" s="6" t="s">
        <v>1</v>
      </c>
      <c r="E10" s="12"/>
      <c r="F10" s="12"/>
      <c r="G10" s="15" t="s">
        <v>13</v>
      </c>
      <c r="H10" s="12"/>
    </row>
    <row r="11" spans="2:8" s="18" customFormat="1" ht="23.25" customHeight="1">
      <c r="B11" s="19"/>
      <c r="C11" s="19"/>
      <c r="D11" s="20"/>
      <c r="E11" s="81" t="s">
        <v>18</v>
      </c>
      <c r="F11" s="81"/>
      <c r="G11" s="21"/>
      <c r="H11" s="22" t="s">
        <v>23</v>
      </c>
    </row>
    <row r="12" spans="1:8" s="18" customFormat="1" ht="17.25" customHeight="1">
      <c r="A12" s="23" t="s">
        <v>20</v>
      </c>
      <c r="B12" s="24"/>
      <c r="C12" s="24"/>
      <c r="D12" s="25"/>
      <c r="E12" s="25"/>
      <c r="F12" s="25"/>
      <c r="G12" s="26"/>
      <c r="H12" s="27"/>
    </row>
    <row r="13" ht="14.25" customHeight="1"/>
    <row r="14" spans="1:7" s="8" customFormat="1" ht="27.75" customHeight="1">
      <c r="A14" s="13" t="s">
        <v>14</v>
      </c>
      <c r="B14" s="13" t="s">
        <v>3</v>
      </c>
      <c r="C14" s="13"/>
      <c r="D14" s="13" t="s">
        <v>15</v>
      </c>
      <c r="E14" s="3" t="s">
        <v>17</v>
      </c>
      <c r="F14" s="13" t="s">
        <v>4</v>
      </c>
      <c r="G14" s="13" t="s">
        <v>16</v>
      </c>
    </row>
    <row r="15" spans="1:7" ht="27.75" customHeight="1">
      <c r="A15" s="11"/>
      <c r="B15" s="11"/>
      <c r="C15" s="11"/>
      <c r="D15" s="2"/>
      <c r="E15" s="11"/>
      <c r="F15" s="11"/>
      <c r="G15" s="11"/>
    </row>
    <row r="16" spans="1:7" ht="27.75" customHeight="1">
      <c r="A16" s="11"/>
      <c r="B16" s="11"/>
      <c r="C16" s="11"/>
      <c r="D16" s="2"/>
      <c r="E16" s="11"/>
      <c r="F16" s="11"/>
      <c r="G16" s="11"/>
    </row>
    <row r="17" spans="1:7" ht="27.75" customHeight="1">
      <c r="A17" s="11"/>
      <c r="B17" s="11"/>
      <c r="C17" s="11"/>
      <c r="D17" s="2"/>
      <c r="E17" s="11"/>
      <c r="F17" s="11"/>
      <c r="G17" s="11"/>
    </row>
    <row r="18" spans="1:7" ht="27.75" customHeight="1">
      <c r="A18" s="11"/>
      <c r="B18" s="11"/>
      <c r="C18" s="11"/>
      <c r="D18" s="2"/>
      <c r="E18" s="11"/>
      <c r="F18" s="11"/>
      <c r="G18" s="11"/>
    </row>
    <row r="19" spans="1:7" ht="27.75" customHeight="1">
      <c r="A19" s="11"/>
      <c r="B19" s="11"/>
      <c r="C19" s="11"/>
      <c r="D19" s="2"/>
      <c r="E19" s="11"/>
      <c r="F19" s="11"/>
      <c r="G19" s="11"/>
    </row>
    <row r="21" spans="1:8" ht="12.75">
      <c r="A21" s="12"/>
      <c r="B21" s="12"/>
      <c r="C21" s="12"/>
      <c r="D21" s="7"/>
      <c r="E21" s="12"/>
      <c r="F21" s="12"/>
      <c r="G21" s="12"/>
      <c r="H21" s="12"/>
    </row>
    <row r="22" ht="10.5" customHeight="1">
      <c r="E22" s="9"/>
    </row>
    <row r="23" ht="24" customHeight="1">
      <c r="E23" s="9" t="s">
        <v>8</v>
      </c>
    </row>
    <row r="24" spans="1:8" ht="29.25" customHeight="1">
      <c r="A24" s="11"/>
      <c r="E24" s="11"/>
      <c r="H24" s="11"/>
    </row>
    <row r="25" spans="1:8" s="16" customFormat="1" ht="26.25" customHeight="1">
      <c r="A25" s="16" t="s">
        <v>19</v>
      </c>
      <c r="E25" s="16" t="s">
        <v>14</v>
      </c>
      <c r="H25" s="17" t="s">
        <v>12</v>
      </c>
    </row>
    <row r="26" spans="1:8" ht="12.75">
      <c r="A26" t="s">
        <v>9</v>
      </c>
      <c r="B26" s="12"/>
      <c r="C26" s="12"/>
      <c r="D26" s="7"/>
      <c r="E26" s="12"/>
      <c r="F26" s="12"/>
      <c r="G26" s="12"/>
      <c r="H26" s="12"/>
    </row>
    <row r="28" spans="1:8" ht="12.75">
      <c r="A28" s="28" t="s">
        <v>21</v>
      </c>
      <c r="B28" s="12"/>
      <c r="C28" s="12"/>
      <c r="D28" t="s">
        <v>10</v>
      </c>
      <c r="E28" s="12"/>
      <c r="F28" s="12"/>
      <c r="G28" t="s">
        <v>22</v>
      </c>
      <c r="H28" s="12"/>
    </row>
    <row r="29" spans="1:8" ht="6.75" customHeight="1">
      <c r="A29" s="28"/>
      <c r="B29" s="14"/>
      <c r="C29" s="14"/>
      <c r="D29"/>
      <c r="E29" s="14"/>
      <c r="F29" s="14"/>
      <c r="H29" s="14"/>
    </row>
    <row r="30" spans="1:8" ht="23.25" customHeight="1">
      <c r="A30" t="s">
        <v>11</v>
      </c>
      <c r="B30" s="12"/>
      <c r="C30" s="12"/>
      <c r="D30" s="6" t="s">
        <v>1</v>
      </c>
      <c r="E30" s="12"/>
      <c r="F30" s="12"/>
      <c r="G30" s="15" t="s">
        <v>13</v>
      </c>
      <c r="H30" s="12"/>
    </row>
    <row r="31" spans="2:8" s="18" customFormat="1" ht="23.25" customHeight="1">
      <c r="B31" s="19"/>
      <c r="C31" s="19"/>
      <c r="D31" s="20"/>
      <c r="E31" s="81" t="s">
        <v>18</v>
      </c>
      <c r="F31" s="81"/>
      <c r="G31" s="21"/>
      <c r="H31" s="22" t="s">
        <v>23</v>
      </c>
    </row>
    <row r="32" spans="1:8" s="18" customFormat="1" ht="17.25" customHeight="1">
      <c r="A32" s="23" t="s">
        <v>20</v>
      </c>
      <c r="B32" s="24"/>
      <c r="C32" s="24"/>
      <c r="D32" s="25"/>
      <c r="E32" s="25"/>
      <c r="F32" s="25"/>
      <c r="G32" s="26"/>
      <c r="H32" s="27"/>
    </row>
    <row r="33" spans="1:8" s="18" customFormat="1" ht="17.25" customHeight="1">
      <c r="A33" s="23"/>
      <c r="B33" s="24"/>
      <c r="C33" s="24"/>
      <c r="D33" s="25"/>
      <c r="E33" s="25"/>
      <c r="F33" s="25"/>
      <c r="G33" s="26"/>
      <c r="H33" s="22"/>
    </row>
    <row r="34" spans="1:7" s="8" customFormat="1" ht="27.75" customHeight="1">
      <c r="A34" s="13" t="s">
        <v>14</v>
      </c>
      <c r="B34" s="13" t="s">
        <v>3</v>
      </c>
      <c r="C34" s="13"/>
      <c r="D34" s="13" t="s">
        <v>15</v>
      </c>
      <c r="E34" s="3" t="s">
        <v>17</v>
      </c>
      <c r="F34" s="13" t="s">
        <v>4</v>
      </c>
      <c r="G34" s="13" t="s">
        <v>16</v>
      </c>
    </row>
    <row r="35" spans="1:7" ht="27.75" customHeight="1">
      <c r="A35" s="11"/>
      <c r="B35" s="11"/>
      <c r="C35" s="11"/>
      <c r="D35" s="2"/>
      <c r="E35" s="11"/>
      <c r="F35" s="11"/>
      <c r="G35" s="11"/>
    </row>
    <row r="36" spans="1:7" ht="27.75" customHeight="1">
      <c r="A36" s="11"/>
      <c r="B36" s="11"/>
      <c r="C36" s="11"/>
      <c r="D36" s="2"/>
      <c r="E36" s="11"/>
      <c r="F36" s="11"/>
      <c r="G36" s="11"/>
    </row>
    <row r="37" spans="1:7" ht="27.75" customHeight="1">
      <c r="A37" s="11"/>
      <c r="B37" s="11"/>
      <c r="C37" s="11"/>
      <c r="D37" s="2"/>
      <c r="E37" s="11"/>
      <c r="F37" s="11"/>
      <c r="G37" s="11"/>
    </row>
    <row r="38" spans="1:7" ht="27.75" customHeight="1">
      <c r="A38" s="11"/>
      <c r="B38" s="11"/>
      <c r="C38" s="11"/>
      <c r="D38" s="2"/>
      <c r="E38" s="11"/>
      <c r="F38" s="11"/>
      <c r="G38" s="11"/>
    </row>
    <row r="39" spans="1:7" ht="27.75" customHeight="1">
      <c r="A39" s="11"/>
      <c r="B39" s="11"/>
      <c r="C39" s="11"/>
      <c r="D39" s="2"/>
      <c r="E39" s="11"/>
      <c r="F39" s="11"/>
      <c r="G39" s="11"/>
    </row>
  </sheetData>
  <sheetProtection/>
  <mergeCells count="2">
    <mergeCell ref="E11:F11"/>
    <mergeCell ref="E31:F31"/>
  </mergeCells>
  <printOptions/>
  <pageMargins left="0.59" right="0.24" top="0.32" bottom="0.44" header="0.21" footer="0.2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selection activeCell="C3" sqref="C3:C61"/>
    </sheetView>
  </sheetViews>
  <sheetFormatPr defaultColWidth="9.00390625" defaultRowHeight="12.75"/>
  <cols>
    <col min="1" max="1" width="5.875" style="0" customWidth="1"/>
    <col min="2" max="2" width="34.625" style="0" customWidth="1"/>
    <col min="3" max="3" width="35.375" style="0" customWidth="1"/>
  </cols>
  <sheetData>
    <row r="1" spans="1:3" ht="12.75">
      <c r="A1" s="75" t="s">
        <v>31</v>
      </c>
      <c r="B1" s="73" t="s">
        <v>11</v>
      </c>
      <c r="C1" s="82" t="s">
        <v>95</v>
      </c>
    </row>
    <row r="2" spans="1:3" ht="12.75">
      <c r="A2" s="75"/>
      <c r="B2" s="73"/>
      <c r="C2" s="82"/>
    </row>
    <row r="3" spans="1:3" ht="19.5" customHeight="1">
      <c r="A3" s="38">
        <v>1</v>
      </c>
      <c r="B3" s="41" t="s">
        <v>92</v>
      </c>
      <c r="C3" s="11"/>
    </row>
    <row r="4" spans="1:3" ht="20.25" customHeight="1">
      <c r="A4" s="2">
        <v>2</v>
      </c>
      <c r="B4" s="41" t="s">
        <v>44</v>
      </c>
      <c r="C4" s="11"/>
    </row>
    <row r="5" spans="1:3" ht="18.75" customHeight="1">
      <c r="A5" s="2">
        <v>3</v>
      </c>
      <c r="B5" s="41" t="s">
        <v>45</v>
      </c>
      <c r="C5" s="11"/>
    </row>
    <row r="6" spans="1:3" ht="15.75">
      <c r="A6" s="2">
        <v>4</v>
      </c>
      <c r="B6" s="41" t="s">
        <v>46</v>
      </c>
      <c r="C6" s="11"/>
    </row>
    <row r="7" spans="1:3" ht="19.5" customHeight="1">
      <c r="A7" s="2">
        <v>5</v>
      </c>
      <c r="B7" s="41" t="s">
        <v>36</v>
      </c>
      <c r="C7" s="11"/>
    </row>
    <row r="8" spans="1:3" ht="18.75" customHeight="1">
      <c r="A8" s="2">
        <v>6</v>
      </c>
      <c r="B8" s="41" t="s">
        <v>47</v>
      </c>
      <c r="C8" s="11"/>
    </row>
    <row r="9" spans="1:3" ht="20.25" customHeight="1">
      <c r="A9" s="2">
        <v>7</v>
      </c>
      <c r="B9" s="41" t="s">
        <v>48</v>
      </c>
      <c r="C9" s="11"/>
    </row>
    <row r="10" spans="1:3" ht="17.25" customHeight="1">
      <c r="A10" s="2">
        <v>8</v>
      </c>
      <c r="B10" s="41" t="s">
        <v>32</v>
      </c>
      <c r="C10" s="11"/>
    </row>
    <row r="11" spans="1:3" ht="18.75" customHeight="1">
      <c r="A11" s="2">
        <v>9</v>
      </c>
      <c r="B11" s="41" t="s">
        <v>34</v>
      </c>
      <c r="C11" s="11"/>
    </row>
    <row r="12" spans="1:3" ht="21.75" customHeight="1">
      <c r="A12" s="2">
        <v>10</v>
      </c>
      <c r="B12" s="41" t="s">
        <v>37</v>
      </c>
      <c r="C12" s="11"/>
    </row>
    <row r="13" spans="1:3" ht="23.25" customHeight="1">
      <c r="A13" s="2">
        <v>11</v>
      </c>
      <c r="B13" s="41" t="s">
        <v>49</v>
      </c>
      <c r="C13" s="11"/>
    </row>
    <row r="14" spans="1:3" ht="21" customHeight="1">
      <c r="A14" s="2">
        <v>12</v>
      </c>
      <c r="B14" s="41" t="s">
        <v>50</v>
      </c>
      <c r="C14" s="11"/>
    </row>
    <row r="15" spans="1:3" ht="20.25" customHeight="1">
      <c r="A15" s="2">
        <v>13</v>
      </c>
      <c r="B15" s="41" t="s">
        <v>51</v>
      </c>
      <c r="C15" s="11"/>
    </row>
    <row r="16" spans="1:3" ht="20.25" customHeight="1">
      <c r="A16" s="2">
        <v>14</v>
      </c>
      <c r="B16" s="41" t="s">
        <v>52</v>
      </c>
      <c r="C16" s="11"/>
    </row>
    <row r="17" spans="1:3" ht="20.25" customHeight="1">
      <c r="A17" s="2">
        <v>15</v>
      </c>
      <c r="B17" s="41" t="s">
        <v>53</v>
      </c>
      <c r="C17" s="11"/>
    </row>
    <row r="18" spans="1:3" ht="21" customHeight="1">
      <c r="A18" s="2">
        <v>16</v>
      </c>
      <c r="B18" s="41" t="s">
        <v>40</v>
      </c>
      <c r="C18" s="11"/>
    </row>
    <row r="19" spans="1:3" ht="18" customHeight="1">
      <c r="A19" s="2">
        <v>17</v>
      </c>
      <c r="B19" s="41" t="s">
        <v>54</v>
      </c>
      <c r="C19" s="11"/>
    </row>
    <row r="20" spans="1:3" ht="18.75" customHeight="1">
      <c r="A20" s="2">
        <v>18</v>
      </c>
      <c r="B20" s="41" t="s">
        <v>55</v>
      </c>
      <c r="C20" s="11"/>
    </row>
    <row r="21" spans="1:3" ht="19.5" customHeight="1">
      <c r="A21" s="2">
        <v>19</v>
      </c>
      <c r="B21" s="41" t="s">
        <v>56</v>
      </c>
      <c r="C21" s="11"/>
    </row>
    <row r="22" spans="1:3" ht="19.5" customHeight="1">
      <c r="A22" s="2">
        <v>20</v>
      </c>
      <c r="B22" s="41" t="s">
        <v>57</v>
      </c>
      <c r="C22" s="11"/>
    </row>
    <row r="23" spans="1:3" ht="19.5" customHeight="1">
      <c r="A23" s="2">
        <v>21</v>
      </c>
      <c r="B23" s="41" t="s">
        <v>58</v>
      </c>
      <c r="C23" s="11"/>
    </row>
    <row r="24" spans="1:3" ht="18" customHeight="1">
      <c r="A24" s="2">
        <v>22</v>
      </c>
      <c r="B24" s="41" t="s">
        <v>33</v>
      </c>
      <c r="C24" s="11"/>
    </row>
    <row r="25" spans="1:3" ht="18" customHeight="1">
      <c r="A25" s="2">
        <v>23</v>
      </c>
      <c r="B25" s="41" t="s">
        <v>59</v>
      </c>
      <c r="C25" s="11"/>
    </row>
    <row r="26" spans="1:3" ht="18" customHeight="1">
      <c r="A26" s="2">
        <v>24</v>
      </c>
      <c r="B26" s="41" t="s">
        <v>60</v>
      </c>
      <c r="C26" s="11"/>
    </row>
    <row r="27" spans="1:3" ht="17.25" customHeight="1">
      <c r="A27" s="2">
        <v>25</v>
      </c>
      <c r="B27" s="41" t="s">
        <v>61</v>
      </c>
      <c r="C27" s="11"/>
    </row>
    <row r="28" spans="1:3" ht="18" customHeight="1">
      <c r="A28" s="2">
        <v>26</v>
      </c>
      <c r="B28" s="41" t="s">
        <v>62</v>
      </c>
      <c r="C28" s="11"/>
    </row>
    <row r="29" spans="1:3" ht="18.75" customHeight="1">
      <c r="A29" s="2">
        <v>27</v>
      </c>
      <c r="B29" s="41" t="s">
        <v>63</v>
      </c>
      <c r="C29" s="11"/>
    </row>
    <row r="30" spans="1:3" ht="21" customHeight="1">
      <c r="A30" s="2">
        <v>28</v>
      </c>
      <c r="B30" s="41" t="s">
        <v>64</v>
      </c>
      <c r="C30" s="11"/>
    </row>
    <row r="31" spans="1:3" ht="36" customHeight="1">
      <c r="A31" s="42">
        <v>29</v>
      </c>
      <c r="B31" s="41" t="s">
        <v>93</v>
      </c>
      <c r="C31" s="11"/>
    </row>
    <row r="32" spans="1:3" ht="17.25" customHeight="1">
      <c r="A32" s="2">
        <v>30</v>
      </c>
      <c r="B32" s="41" t="s">
        <v>39</v>
      </c>
      <c r="C32" s="11"/>
    </row>
    <row r="33" spans="1:3" ht="18.75" customHeight="1">
      <c r="A33" s="38">
        <v>31</v>
      </c>
      <c r="B33" s="41" t="s">
        <v>94</v>
      </c>
      <c r="C33" s="11"/>
    </row>
    <row r="34" spans="1:3" ht="19.5" customHeight="1">
      <c r="A34" s="2">
        <v>32</v>
      </c>
      <c r="B34" s="41" t="s">
        <v>65</v>
      </c>
      <c r="C34" s="11"/>
    </row>
    <row r="35" spans="1:3" ht="17.25" customHeight="1">
      <c r="A35" s="2">
        <v>33</v>
      </c>
      <c r="B35" s="41" t="s">
        <v>66</v>
      </c>
      <c r="C35" s="11"/>
    </row>
    <row r="36" spans="1:3" ht="18.75" customHeight="1">
      <c r="A36" s="2">
        <v>34</v>
      </c>
      <c r="B36" s="41" t="s">
        <v>67</v>
      </c>
      <c r="C36" s="11"/>
    </row>
    <row r="37" spans="1:3" ht="18" customHeight="1">
      <c r="A37" s="2">
        <v>36</v>
      </c>
      <c r="B37" s="41" t="s">
        <v>68</v>
      </c>
      <c r="C37" s="11"/>
    </row>
    <row r="38" spans="1:3" ht="18.75" customHeight="1">
      <c r="A38" s="2">
        <v>37</v>
      </c>
      <c r="B38" s="41" t="s">
        <v>69</v>
      </c>
      <c r="C38" s="11"/>
    </row>
    <row r="39" spans="1:3" ht="18" customHeight="1">
      <c r="A39" s="2">
        <v>38</v>
      </c>
      <c r="B39" s="41" t="s">
        <v>70</v>
      </c>
      <c r="C39" s="11"/>
    </row>
    <row r="40" spans="1:3" ht="17.25" customHeight="1">
      <c r="A40" s="2">
        <v>39</v>
      </c>
      <c r="B40" s="41" t="s">
        <v>71</v>
      </c>
      <c r="C40" s="11"/>
    </row>
    <row r="41" spans="1:3" ht="15.75" customHeight="1">
      <c r="A41" s="2">
        <v>40</v>
      </c>
      <c r="B41" s="41" t="s">
        <v>72</v>
      </c>
      <c r="C41" s="11"/>
    </row>
    <row r="42" spans="1:3" ht="17.25" customHeight="1">
      <c r="A42" s="2">
        <v>41</v>
      </c>
      <c r="B42" s="41" t="s">
        <v>73</v>
      </c>
      <c r="C42" s="11"/>
    </row>
    <row r="43" spans="1:3" ht="17.25" customHeight="1">
      <c r="A43" s="2">
        <v>42</v>
      </c>
      <c r="B43" s="41" t="s">
        <v>74</v>
      </c>
      <c r="C43" s="11"/>
    </row>
    <row r="44" spans="1:3" ht="18" customHeight="1">
      <c r="A44" s="2">
        <v>43</v>
      </c>
      <c r="B44" s="41" t="s">
        <v>75</v>
      </c>
      <c r="C44" s="11"/>
    </row>
    <row r="45" spans="1:3" ht="18" customHeight="1">
      <c r="A45" s="2">
        <v>44</v>
      </c>
      <c r="B45" s="41" t="s">
        <v>38</v>
      </c>
      <c r="C45" s="11"/>
    </row>
    <row r="46" spans="1:3" ht="17.25" customHeight="1">
      <c r="A46" s="2">
        <v>45</v>
      </c>
      <c r="B46" s="41" t="s">
        <v>76</v>
      </c>
      <c r="C46" s="11"/>
    </row>
    <row r="47" spans="1:3" ht="18" customHeight="1">
      <c r="A47" s="2">
        <v>46</v>
      </c>
      <c r="B47" s="41" t="s">
        <v>77</v>
      </c>
      <c r="C47" s="11"/>
    </row>
    <row r="48" spans="1:3" ht="17.25" customHeight="1">
      <c r="A48" s="2">
        <v>47</v>
      </c>
      <c r="B48" s="41" t="s">
        <v>78</v>
      </c>
      <c r="C48" s="11"/>
    </row>
    <row r="49" spans="1:3" ht="18" customHeight="1">
      <c r="A49" s="2">
        <v>48</v>
      </c>
      <c r="B49" s="41" t="s">
        <v>79</v>
      </c>
      <c r="C49" s="11"/>
    </row>
    <row r="50" spans="1:3" ht="20.25" customHeight="1">
      <c r="A50" s="2">
        <v>49</v>
      </c>
      <c r="B50" s="41" t="s">
        <v>80</v>
      </c>
      <c r="C50" s="11"/>
    </row>
    <row r="51" spans="1:3" ht="21.75" customHeight="1">
      <c r="A51" s="13">
        <v>51</v>
      </c>
      <c r="B51" s="41" t="s">
        <v>81</v>
      </c>
      <c r="C51" s="11"/>
    </row>
    <row r="52" spans="1:3" ht="18.75" customHeight="1">
      <c r="A52" s="2">
        <v>52</v>
      </c>
      <c r="B52" s="41" t="s">
        <v>82</v>
      </c>
      <c r="C52" s="11"/>
    </row>
    <row r="53" spans="1:3" ht="18" customHeight="1">
      <c r="A53" s="2">
        <v>53</v>
      </c>
      <c r="B53" s="41" t="s">
        <v>83</v>
      </c>
      <c r="C53" s="11"/>
    </row>
    <row r="54" spans="1:3" ht="18" customHeight="1">
      <c r="A54" s="2">
        <v>54</v>
      </c>
      <c r="B54" s="41" t="s">
        <v>84</v>
      </c>
      <c r="C54" s="11"/>
    </row>
    <row r="55" spans="1:3" ht="18.75" customHeight="1">
      <c r="A55" s="2">
        <v>55</v>
      </c>
      <c r="B55" s="41" t="s">
        <v>85</v>
      </c>
      <c r="C55" s="11"/>
    </row>
    <row r="56" spans="1:3" ht="18.75" customHeight="1">
      <c r="A56" s="2">
        <v>56</v>
      </c>
      <c r="B56" s="41" t="s">
        <v>35</v>
      </c>
      <c r="C56" s="11"/>
    </row>
    <row r="57" spans="1:3" ht="19.5" customHeight="1">
      <c r="A57" s="2">
        <v>57</v>
      </c>
      <c r="B57" s="41" t="s">
        <v>86</v>
      </c>
      <c r="C57" s="11"/>
    </row>
    <row r="58" spans="1:3" ht="18" customHeight="1">
      <c r="A58" s="2">
        <v>58</v>
      </c>
      <c r="B58" s="41" t="s">
        <v>87</v>
      </c>
      <c r="C58" s="11"/>
    </row>
    <row r="59" spans="1:3" ht="19.5" customHeight="1">
      <c r="A59" s="2">
        <v>59</v>
      </c>
      <c r="B59" s="41" t="s">
        <v>88</v>
      </c>
      <c r="C59" s="11"/>
    </row>
    <row r="60" spans="1:3" ht="18.75" customHeight="1">
      <c r="A60" s="2">
        <v>60</v>
      </c>
      <c r="B60" s="41" t="s">
        <v>89</v>
      </c>
      <c r="C60" s="11"/>
    </row>
    <row r="61" spans="1:3" ht="19.5" customHeight="1">
      <c r="A61" s="2">
        <v>61</v>
      </c>
      <c r="B61" s="41" t="s">
        <v>90</v>
      </c>
      <c r="C61" s="11"/>
    </row>
    <row r="62" spans="1:3" ht="35.25" customHeight="1">
      <c r="A62" s="13">
        <v>62</v>
      </c>
      <c r="B62" s="41" t="s">
        <v>91</v>
      </c>
      <c r="C62" s="11"/>
    </row>
  </sheetData>
  <sheetProtection/>
  <mergeCells count="3">
    <mergeCell ref="A1:A2"/>
    <mergeCell ref="B1:B2"/>
    <mergeCell ref="C1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60" sqref="B60"/>
    </sheetView>
  </sheetViews>
  <sheetFormatPr defaultColWidth="12.875" defaultRowHeight="12.75"/>
  <cols>
    <col min="1" max="1" width="5.75390625" style="1" customWidth="1"/>
    <col min="2" max="2" width="34.625" style="1" customWidth="1"/>
    <col min="3" max="3" width="9.25390625" style="1" customWidth="1"/>
    <col min="4" max="4" width="8.00390625" style="1" customWidth="1"/>
    <col min="5" max="5" width="13.125" style="1" customWidth="1"/>
    <col min="6" max="6" width="6.25390625" style="1" bestFit="1" customWidth="1"/>
    <col min="7" max="7" width="7.25390625" style="1" bestFit="1" customWidth="1"/>
    <col min="8" max="8" width="12.00390625" style="1" customWidth="1"/>
    <col min="9" max="9" width="7.875" style="1" customWidth="1"/>
    <col min="10" max="10" width="13.125" style="1" customWidth="1"/>
    <col min="11" max="11" width="6.25390625" style="1" bestFit="1" customWidth="1"/>
    <col min="12" max="12" width="7.25390625" style="1" bestFit="1" customWidth="1"/>
    <col min="13" max="13" width="12.625" style="1" customWidth="1"/>
    <col min="14" max="16384" width="12.875" style="1" customWidth="1"/>
  </cols>
  <sheetData>
    <row r="1" spans="2:13" s="8" customFormat="1" ht="18.75" customHeight="1">
      <c r="B1" s="31" t="s">
        <v>41</v>
      </c>
      <c r="C1" s="31"/>
      <c r="E1" s="32"/>
      <c r="F1" s="32"/>
      <c r="G1" s="32"/>
      <c r="H1" s="32"/>
      <c r="I1" s="32"/>
      <c r="M1" s="35"/>
    </row>
    <row r="2" spans="2:13" s="8" customFormat="1" ht="15.75" customHeight="1">
      <c r="B2" s="9" t="s">
        <v>7</v>
      </c>
      <c r="C2" s="34"/>
      <c r="D2" s="10"/>
      <c r="E2" s="10"/>
      <c r="F2" s="10"/>
      <c r="G2" s="10"/>
      <c r="H2" s="10"/>
      <c r="I2" s="32"/>
      <c r="M2" s="36"/>
    </row>
    <row r="3" spans="9:13" s="8" customFormat="1" ht="14.25" customHeight="1">
      <c r="I3" s="32"/>
      <c r="J3" s="32"/>
      <c r="K3" s="32"/>
      <c r="L3" s="32"/>
      <c r="M3" s="20" t="s">
        <v>24</v>
      </c>
    </row>
    <row r="4" spans="1:13" s="4" customFormat="1" ht="12.75">
      <c r="A4" s="3" t="s">
        <v>0</v>
      </c>
      <c r="B4" s="3" t="s">
        <v>43</v>
      </c>
      <c r="C4" s="3" t="s">
        <v>42</v>
      </c>
      <c r="D4" s="3" t="s">
        <v>2</v>
      </c>
      <c r="E4" s="3" t="s">
        <v>3</v>
      </c>
      <c r="F4" s="3" t="s">
        <v>15</v>
      </c>
      <c r="G4" s="3" t="s">
        <v>10</v>
      </c>
      <c r="H4" s="3" t="s">
        <v>4</v>
      </c>
      <c r="I4" s="3" t="s">
        <v>2</v>
      </c>
      <c r="J4" s="3" t="s">
        <v>3</v>
      </c>
      <c r="K4" s="3" t="s">
        <v>15</v>
      </c>
      <c r="L4" s="3" t="s">
        <v>10</v>
      </c>
      <c r="M4" s="3" t="s">
        <v>4</v>
      </c>
    </row>
    <row r="5" spans="1:13" ht="22.5" customHeight="1">
      <c r="A5" s="2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2.5" customHeight="1">
      <c r="A6" s="2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2.5" customHeight="1">
      <c r="A7" s="2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22.5" customHeight="1">
      <c r="A8" s="2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2.5" customHeight="1">
      <c r="A9" s="2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2.5" customHeight="1">
      <c r="A10" s="2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2.5" customHeight="1">
      <c r="A11" s="2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22.5" customHeight="1">
      <c r="A12" s="2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2.5" customHeight="1">
      <c r="A13" s="2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22.5" customHeight="1">
      <c r="A14" s="2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22.5" customHeight="1">
      <c r="A15" s="2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22.5" customHeight="1">
      <c r="A16" s="2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22.5" customHeight="1">
      <c r="A17" s="2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22.5" customHeight="1">
      <c r="A18" s="2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22.5" customHeight="1">
      <c r="A19" s="2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22.5" customHeight="1">
      <c r="A20" s="2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22.5" customHeight="1">
      <c r="A21" s="2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22.5" customHeight="1">
      <c r="A22" s="2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22.5" customHeight="1" hidden="1">
      <c r="A23" s="2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22.5" customHeight="1" hidden="1">
      <c r="A24" s="2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22.5" customHeight="1" hidden="1">
      <c r="A25" s="2">
        <v>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22.5" customHeight="1" hidden="1">
      <c r="A26" s="2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22.5" customHeight="1" hidden="1">
      <c r="A27" s="2">
        <v>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22.5" customHeight="1" hidden="1">
      <c r="A28" s="2">
        <v>24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22.5" customHeight="1" hidden="1">
      <c r="A29" s="2">
        <v>25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22.5" customHeight="1" hidden="1">
      <c r="A30" s="2">
        <v>26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22.5" customHeight="1" hidden="1">
      <c r="A31" s="2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22.5" customHeight="1" hidden="1">
      <c r="A32" s="2">
        <v>28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22.5" customHeight="1" hidden="1">
      <c r="A33" s="2">
        <v>29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22.5" customHeight="1" hidden="1">
      <c r="A34" s="2">
        <v>30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22.5" customHeight="1" hidden="1">
      <c r="A35" s="2">
        <v>31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22.5" customHeight="1" hidden="1">
      <c r="A36" s="2">
        <v>32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22.5" customHeight="1" hidden="1">
      <c r="A37" s="2">
        <v>33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22.5" customHeight="1" hidden="1">
      <c r="A38" s="2">
        <v>34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22.5" customHeight="1" hidden="1">
      <c r="A39" s="2">
        <v>35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4.25" customHeight="1">
      <c r="A40" s="2"/>
      <c r="B40" s="2" t="s">
        <v>96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4.25" customHeight="1">
      <c r="A41" s="2"/>
      <c r="B41" s="2" t="s">
        <v>96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4.25" customHeight="1">
      <c r="A42" s="2"/>
      <c r="B42" s="2" t="s">
        <v>96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4.25" customHeight="1">
      <c r="A43" s="2"/>
      <c r="B43" s="2" t="s">
        <v>96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" customHeight="1">
      <c r="A44" s="5" t="s">
        <v>5</v>
      </c>
      <c r="C44" s="7"/>
      <c r="D44" s="33"/>
      <c r="E44" s="7"/>
      <c r="F44" s="6"/>
      <c r="G44" s="6"/>
      <c r="H44" s="6"/>
      <c r="I44" s="5" t="s">
        <v>6</v>
      </c>
      <c r="M44" s="2"/>
    </row>
  </sheetData>
  <sheetProtection/>
  <printOptions/>
  <pageMargins left="0.36" right="0.17" top="0.21" bottom="0.21" header="0.17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E29" sqref="E29"/>
    </sheetView>
  </sheetViews>
  <sheetFormatPr defaultColWidth="12.875" defaultRowHeight="12.75"/>
  <cols>
    <col min="1" max="1" width="5.75390625" style="1" customWidth="1"/>
    <col min="2" max="2" width="34.625" style="1" customWidth="1"/>
    <col min="3" max="3" width="9.25390625" style="1" customWidth="1"/>
    <col min="4" max="4" width="8.00390625" style="1" customWidth="1"/>
    <col min="5" max="5" width="13.125" style="1" customWidth="1"/>
    <col min="6" max="6" width="6.25390625" style="1" bestFit="1" customWidth="1"/>
    <col min="7" max="7" width="7.25390625" style="1" bestFit="1" customWidth="1"/>
    <col min="8" max="8" width="12.00390625" style="1" customWidth="1"/>
    <col min="9" max="9" width="7.875" style="1" customWidth="1"/>
    <col min="10" max="10" width="13.125" style="1" customWidth="1"/>
    <col min="11" max="11" width="6.25390625" style="1" bestFit="1" customWidth="1"/>
    <col min="12" max="12" width="7.25390625" style="1" bestFit="1" customWidth="1"/>
    <col min="13" max="13" width="12.625" style="1" customWidth="1"/>
    <col min="14" max="16384" width="12.875" style="1" customWidth="1"/>
  </cols>
  <sheetData>
    <row r="1" spans="2:13" s="8" customFormat="1" ht="18.75" customHeight="1">
      <c r="B1" s="31" t="s">
        <v>97</v>
      </c>
      <c r="C1" s="31"/>
      <c r="E1" s="32"/>
      <c r="F1" s="32"/>
      <c r="G1" s="32"/>
      <c r="H1" s="32"/>
      <c r="I1" s="32"/>
      <c r="M1" s="35"/>
    </row>
    <row r="2" spans="2:13" s="8" customFormat="1" ht="15.75" customHeight="1">
      <c r="B2" s="9" t="s">
        <v>7</v>
      </c>
      <c r="C2" s="34"/>
      <c r="D2" s="10"/>
      <c r="E2" s="10"/>
      <c r="F2" s="10"/>
      <c r="G2" s="10"/>
      <c r="H2" s="10"/>
      <c r="I2" s="32"/>
      <c r="M2" s="36"/>
    </row>
    <row r="3" spans="9:13" s="8" customFormat="1" ht="9.75" customHeight="1">
      <c r="I3" s="32"/>
      <c r="J3" s="32"/>
      <c r="K3" s="32"/>
      <c r="L3" s="32"/>
      <c r="M3" s="20" t="s">
        <v>24</v>
      </c>
    </row>
    <row r="4" spans="1:13" s="4" customFormat="1" ht="12.75">
      <c r="A4" s="3" t="s">
        <v>0</v>
      </c>
      <c r="B4" s="3" t="s">
        <v>43</v>
      </c>
      <c r="C4" s="3" t="s">
        <v>42</v>
      </c>
      <c r="D4" s="3" t="s">
        <v>2</v>
      </c>
      <c r="E4" s="3" t="s">
        <v>3</v>
      </c>
      <c r="F4" s="3" t="s">
        <v>15</v>
      </c>
      <c r="G4" s="3" t="s">
        <v>10</v>
      </c>
      <c r="H4" s="3" t="s">
        <v>4</v>
      </c>
      <c r="I4" s="3" t="s">
        <v>2</v>
      </c>
      <c r="J4" s="3" t="s">
        <v>3</v>
      </c>
      <c r="K4" s="3" t="s">
        <v>15</v>
      </c>
      <c r="L4" s="3" t="s">
        <v>10</v>
      </c>
      <c r="M4" s="3" t="s">
        <v>4</v>
      </c>
    </row>
    <row r="5" spans="1:13" ht="22.5" customHeight="1">
      <c r="A5" s="2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2.5" customHeight="1">
      <c r="A6" s="2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2.5" customHeight="1">
      <c r="A7" s="2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22.5" customHeight="1">
      <c r="A8" s="2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2.5" customHeight="1">
      <c r="A9" s="2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2.5" customHeight="1">
      <c r="A10" s="2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2.5" customHeight="1">
      <c r="A11" s="2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22.5" customHeight="1">
      <c r="A12" s="2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2.5" customHeight="1">
      <c r="A13" s="2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22.5" customHeight="1">
      <c r="A14" s="2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22.5" customHeight="1">
      <c r="A15" s="2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22.5" customHeight="1">
      <c r="A16" s="2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22.5" customHeight="1" hidden="1">
      <c r="A17" s="2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22.5" customHeight="1" hidden="1">
      <c r="A18" s="2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22.5" customHeight="1" hidden="1">
      <c r="A19" s="2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22.5" customHeight="1" hidden="1">
      <c r="A20" s="2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22.5" customHeight="1" hidden="1">
      <c r="A21" s="2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22.5" customHeight="1" hidden="1">
      <c r="A22" s="2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22.5" customHeight="1" hidden="1">
      <c r="A23" s="2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22.5" customHeight="1" hidden="1">
      <c r="A24" s="2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22.5" customHeight="1" hidden="1">
      <c r="A25" s="2">
        <v>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22.5" customHeight="1" hidden="1">
      <c r="A26" s="2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22.5" customHeight="1" hidden="1">
      <c r="A27" s="2">
        <v>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22.5" customHeight="1" hidden="1">
      <c r="A28" s="2">
        <v>24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22.5" customHeight="1">
      <c r="A29" s="2"/>
      <c r="B29" s="2" t="s">
        <v>96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22.5" customHeight="1">
      <c r="A30" s="2"/>
      <c r="B30" s="2" t="s">
        <v>96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22.5" customHeight="1">
      <c r="A31" s="2"/>
      <c r="B31" s="2" t="s">
        <v>96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22.5" customHeight="1">
      <c r="A32" s="2"/>
      <c r="B32" s="2" t="s">
        <v>96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" customHeight="1">
      <c r="A33" s="5" t="s">
        <v>5</v>
      </c>
      <c r="C33" s="7"/>
      <c r="D33" s="33"/>
      <c r="E33" s="7"/>
      <c r="F33" s="6"/>
      <c r="G33" s="6"/>
      <c r="H33" s="6"/>
      <c r="I33" s="5" t="s">
        <v>6</v>
      </c>
      <c r="M33" s="2"/>
    </row>
  </sheetData>
  <sheetProtection/>
  <printOptions/>
  <pageMargins left="0.36" right="0.17" top="0.21" bottom="0.21" header="0.17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3">
      <selection activeCell="A13" sqref="A13:A18"/>
    </sheetView>
  </sheetViews>
  <sheetFormatPr defaultColWidth="12.875" defaultRowHeight="12.75"/>
  <cols>
    <col min="1" max="1" width="5.75390625" style="1" customWidth="1"/>
    <col min="2" max="2" width="34.625" style="1" customWidth="1"/>
    <col min="3" max="3" width="9.25390625" style="1" customWidth="1"/>
    <col min="4" max="4" width="8.00390625" style="1" customWidth="1"/>
    <col min="5" max="5" width="13.125" style="1" customWidth="1"/>
    <col min="6" max="6" width="6.25390625" style="1" bestFit="1" customWidth="1"/>
    <col min="7" max="7" width="7.25390625" style="1" bestFit="1" customWidth="1"/>
    <col min="8" max="8" width="12.00390625" style="1" customWidth="1"/>
    <col min="9" max="9" width="7.875" style="1" customWidth="1"/>
    <col min="10" max="10" width="13.125" style="1" customWidth="1"/>
    <col min="11" max="11" width="6.25390625" style="1" bestFit="1" customWidth="1"/>
    <col min="12" max="12" width="7.25390625" style="1" bestFit="1" customWidth="1"/>
    <col min="13" max="13" width="12.625" style="1" customWidth="1"/>
    <col min="14" max="16384" width="12.875" style="1" customWidth="1"/>
  </cols>
  <sheetData>
    <row r="1" spans="2:13" s="8" customFormat="1" ht="18.75" customHeight="1">
      <c r="B1" s="31" t="s">
        <v>98</v>
      </c>
      <c r="C1" s="31"/>
      <c r="E1" s="32"/>
      <c r="F1" s="32"/>
      <c r="G1" s="32"/>
      <c r="H1" s="32"/>
      <c r="I1" s="32"/>
      <c r="M1" s="35"/>
    </row>
    <row r="2" spans="2:13" s="8" customFormat="1" ht="15.75" customHeight="1">
      <c r="B2" s="9" t="s">
        <v>7</v>
      </c>
      <c r="C2" s="34"/>
      <c r="D2" s="10"/>
      <c r="E2" s="10"/>
      <c r="F2" s="10"/>
      <c r="G2" s="10"/>
      <c r="H2" s="10"/>
      <c r="I2" s="32"/>
      <c r="M2" s="36"/>
    </row>
    <row r="3" spans="9:13" s="8" customFormat="1" ht="9.75" customHeight="1">
      <c r="I3" s="32"/>
      <c r="J3" s="32"/>
      <c r="K3" s="32"/>
      <c r="L3" s="32"/>
      <c r="M3" s="20" t="s">
        <v>24</v>
      </c>
    </row>
    <row r="4" spans="1:13" s="4" customFormat="1" ht="12.75">
      <c r="A4" s="3" t="s">
        <v>0</v>
      </c>
      <c r="B4" s="3" t="s">
        <v>43</v>
      </c>
      <c r="C4" s="3" t="s">
        <v>42</v>
      </c>
      <c r="D4" s="3" t="s">
        <v>2</v>
      </c>
      <c r="E4" s="3" t="s">
        <v>3</v>
      </c>
      <c r="F4" s="3" t="s">
        <v>15</v>
      </c>
      <c r="G4" s="3" t="s">
        <v>10</v>
      </c>
      <c r="H4" s="3" t="s">
        <v>4</v>
      </c>
      <c r="I4" s="3" t="s">
        <v>2</v>
      </c>
      <c r="J4" s="3" t="s">
        <v>3</v>
      </c>
      <c r="K4" s="3" t="s">
        <v>15</v>
      </c>
      <c r="L4" s="3" t="s">
        <v>10</v>
      </c>
      <c r="M4" s="3" t="s">
        <v>4</v>
      </c>
    </row>
    <row r="5" spans="1:13" ht="22.5" customHeight="1">
      <c r="A5" s="2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2.5" customHeight="1">
      <c r="A6" s="2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2.5" customHeight="1">
      <c r="A7" s="2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22.5" customHeight="1">
      <c r="A8" s="2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2.5" customHeight="1">
      <c r="A9" s="2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2.5" customHeight="1">
      <c r="A10" s="2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2.5" customHeight="1">
      <c r="A11" s="2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22.5" customHeight="1">
      <c r="A12" s="2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2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22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22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22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22.5" customHeight="1">
      <c r="A19" s="2"/>
      <c r="B19" s="2" t="s">
        <v>96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22.5" customHeight="1">
      <c r="A20" s="2"/>
      <c r="B20" s="2" t="s">
        <v>96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22.5" customHeight="1">
      <c r="A21" s="2"/>
      <c r="B21" s="2" t="s">
        <v>96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22.5" customHeight="1">
      <c r="A22" s="2"/>
      <c r="B22" s="2" t="s">
        <v>96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" customHeight="1">
      <c r="A23" s="5" t="s">
        <v>5</v>
      </c>
      <c r="C23" s="7"/>
      <c r="D23" s="33"/>
      <c r="E23" s="7"/>
      <c r="F23" s="6"/>
      <c r="G23" s="6"/>
      <c r="H23" s="6"/>
      <c r="I23" s="5" t="s">
        <v>6</v>
      </c>
      <c r="M23" s="2"/>
    </row>
  </sheetData>
  <sheetProtection/>
  <printOptions/>
  <pageMargins left="0.36" right="0.17" top="0.21" bottom="0.21" header="0.17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"/>
    </sheetView>
  </sheetViews>
  <sheetFormatPr defaultColWidth="12.875" defaultRowHeight="12.75"/>
  <cols>
    <col min="1" max="1" width="5.75390625" style="1" customWidth="1"/>
    <col min="2" max="2" width="34.625" style="1" customWidth="1"/>
    <col min="3" max="3" width="9.25390625" style="1" customWidth="1"/>
    <col min="4" max="4" width="8.00390625" style="1" customWidth="1"/>
    <col min="5" max="5" width="13.125" style="1" customWidth="1"/>
    <col min="6" max="6" width="6.25390625" style="1" bestFit="1" customWidth="1"/>
    <col min="7" max="7" width="7.25390625" style="1" bestFit="1" customWidth="1"/>
    <col min="8" max="8" width="12.00390625" style="1" customWidth="1"/>
    <col min="9" max="9" width="7.875" style="1" customWidth="1"/>
    <col min="10" max="10" width="13.125" style="1" customWidth="1"/>
    <col min="11" max="11" width="6.25390625" style="1" bestFit="1" customWidth="1"/>
    <col min="12" max="12" width="7.25390625" style="1" bestFit="1" customWidth="1"/>
    <col min="13" max="13" width="12.625" style="1" customWidth="1"/>
    <col min="14" max="16384" width="12.875" style="1" customWidth="1"/>
  </cols>
  <sheetData>
    <row r="1" spans="2:13" s="8" customFormat="1" ht="18.75" customHeight="1">
      <c r="B1" s="31" t="s">
        <v>99</v>
      </c>
      <c r="C1" s="31"/>
      <c r="E1" s="32"/>
      <c r="F1" s="32"/>
      <c r="G1" s="32"/>
      <c r="H1" s="32"/>
      <c r="I1" s="32"/>
      <c r="M1" s="35"/>
    </row>
    <row r="2" spans="2:13" s="8" customFormat="1" ht="15.75" customHeight="1">
      <c r="B2" s="9" t="s">
        <v>7</v>
      </c>
      <c r="C2" s="34"/>
      <c r="D2" s="10"/>
      <c r="E2" s="10"/>
      <c r="F2" s="10"/>
      <c r="G2" s="10"/>
      <c r="H2" s="10"/>
      <c r="I2" s="32"/>
      <c r="M2" s="36"/>
    </row>
    <row r="3" spans="9:13" s="8" customFormat="1" ht="9.75" customHeight="1">
      <c r="I3" s="32"/>
      <c r="J3" s="32"/>
      <c r="K3" s="32"/>
      <c r="L3" s="32"/>
      <c r="M3" s="20" t="s">
        <v>24</v>
      </c>
    </row>
    <row r="4" spans="1:13" s="4" customFormat="1" ht="12.75">
      <c r="A4" s="3" t="s">
        <v>0</v>
      </c>
      <c r="B4" s="3" t="s">
        <v>43</v>
      </c>
      <c r="C4" s="3" t="s">
        <v>42</v>
      </c>
      <c r="D4" s="3" t="s">
        <v>2</v>
      </c>
      <c r="E4" s="3" t="s">
        <v>3</v>
      </c>
      <c r="F4" s="3" t="s">
        <v>15</v>
      </c>
      <c r="G4" s="3" t="s">
        <v>10</v>
      </c>
      <c r="H4" s="3" t="s">
        <v>4</v>
      </c>
      <c r="I4" s="3" t="s">
        <v>2</v>
      </c>
      <c r="J4" s="3" t="s">
        <v>3</v>
      </c>
      <c r="K4" s="3" t="s">
        <v>15</v>
      </c>
      <c r="L4" s="3" t="s">
        <v>10</v>
      </c>
      <c r="M4" s="3" t="s">
        <v>4</v>
      </c>
    </row>
    <row r="5" spans="1:13" ht="22.5" customHeight="1">
      <c r="A5" s="2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2.5" customHeight="1">
      <c r="A6" s="2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2.5" customHeight="1">
      <c r="A7" s="2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22.5" customHeight="1">
      <c r="A8" s="2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2.5" customHeight="1">
      <c r="A9" s="2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2.5" customHeight="1">
      <c r="A10" s="2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2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22.5" customHeight="1">
      <c r="A12" s="2"/>
      <c r="B12" s="2" t="s">
        <v>96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2.5" customHeight="1">
      <c r="A13" s="2"/>
      <c r="B13" s="2" t="s">
        <v>96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22.5" customHeight="1">
      <c r="A14" s="2"/>
      <c r="B14" s="2" t="s">
        <v>96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22.5" customHeight="1">
      <c r="A15" s="2"/>
      <c r="B15" s="2" t="s">
        <v>96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" customHeight="1">
      <c r="A16" s="5" t="s">
        <v>5</v>
      </c>
      <c r="C16" s="7"/>
      <c r="D16" s="33"/>
      <c r="E16" s="7"/>
      <c r="F16" s="6"/>
      <c r="G16" s="6"/>
      <c r="H16" s="6"/>
      <c r="I16" s="5" t="s">
        <v>6</v>
      </c>
      <c r="M16" s="2"/>
    </row>
  </sheetData>
  <sheetProtection/>
  <printOptions/>
  <pageMargins left="0.36" right="0.17" top="0.21" bottom="0.21" header="0.17" footer="0.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N86"/>
  <sheetViews>
    <sheetView showZeros="0" zoomScalePageLayoutView="0" workbookViewId="0" topLeftCell="A6">
      <selection activeCell="B54" sqref="B53:B54"/>
    </sheetView>
  </sheetViews>
  <sheetFormatPr defaultColWidth="9.00390625" defaultRowHeight="12.75"/>
  <cols>
    <col min="1" max="1" width="3.75390625" style="1" customWidth="1"/>
    <col min="2" max="2" width="34.00390625" style="40" customWidth="1"/>
    <col min="3" max="3" width="9.00390625" style="1" customWidth="1"/>
    <col min="4" max="4" width="9.125" style="39" customWidth="1"/>
    <col min="5" max="8" width="5.625" style="1" customWidth="1"/>
    <col min="9" max="9" width="10.375" style="39" customWidth="1"/>
    <col min="10" max="13" width="5.875" style="1" customWidth="1"/>
  </cols>
  <sheetData>
    <row r="5" spans="3:12" ht="15">
      <c r="C5" s="29"/>
      <c r="D5" s="37"/>
      <c r="E5" s="29"/>
      <c r="F5" s="30"/>
      <c r="L5" s="29"/>
    </row>
    <row r="6" spans="1:13" ht="15" customHeight="1">
      <c r="A6" s="6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15" customHeight="1">
      <c r="A7" s="6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2.75">
      <c r="A8" s="75" t="s">
        <v>31</v>
      </c>
      <c r="B8" s="73" t="s">
        <v>11</v>
      </c>
      <c r="C8" s="75" t="s">
        <v>29</v>
      </c>
      <c r="D8" s="73" t="s">
        <v>104</v>
      </c>
      <c r="E8" s="79"/>
      <c r="F8" s="79"/>
      <c r="G8" s="79"/>
      <c r="H8" s="79"/>
      <c r="I8" s="73" t="s">
        <v>101</v>
      </c>
      <c r="J8" s="77"/>
      <c r="K8" s="77"/>
      <c r="L8" s="77"/>
      <c r="M8" s="77"/>
    </row>
    <row r="9" spans="1:13" s="4" customFormat="1" ht="13.5" thickBot="1">
      <c r="A9" s="76"/>
      <c r="B9" s="74"/>
      <c r="C9" s="76"/>
      <c r="D9" s="74"/>
      <c r="E9" s="51" t="s">
        <v>27</v>
      </c>
      <c r="F9" s="51" t="s">
        <v>26</v>
      </c>
      <c r="G9" s="51">
        <v>1</v>
      </c>
      <c r="H9" s="53">
        <v>2</v>
      </c>
      <c r="I9" s="74"/>
      <c r="J9" s="51" t="s">
        <v>27</v>
      </c>
      <c r="K9" s="51" t="s">
        <v>26</v>
      </c>
      <c r="L9" s="51">
        <v>1</v>
      </c>
      <c r="M9" s="3">
        <v>2</v>
      </c>
    </row>
    <row r="10" spans="1:13" s="40" customFormat="1" ht="15">
      <c r="A10" s="38">
        <v>2</v>
      </c>
      <c r="B10" s="54" t="s">
        <v>129</v>
      </c>
      <c r="C10" s="38">
        <f aca="true" t="shared" si="0" ref="C10:C15">D10+I10</f>
        <v>5</v>
      </c>
      <c r="D10" s="38">
        <f aca="true" t="shared" si="1" ref="D10:D30">SUM(E10:H10)</f>
        <v>4</v>
      </c>
      <c r="E10" s="38"/>
      <c r="F10" s="38">
        <v>3</v>
      </c>
      <c r="G10" s="38">
        <v>1</v>
      </c>
      <c r="H10" s="38"/>
      <c r="I10" s="38">
        <f aca="true" t="shared" si="2" ref="I10:I30">SUM(J10:M10)</f>
        <v>1</v>
      </c>
      <c r="J10" s="38"/>
      <c r="K10" s="38"/>
      <c r="L10" s="38">
        <v>1</v>
      </c>
      <c r="M10" s="59"/>
    </row>
    <row r="11" spans="1:13" s="40" customFormat="1" ht="15">
      <c r="A11" s="38">
        <v>1</v>
      </c>
      <c r="B11" s="54" t="s">
        <v>131</v>
      </c>
      <c r="C11" s="38">
        <f t="shared" si="0"/>
        <v>2</v>
      </c>
      <c r="D11" s="38">
        <f t="shared" si="1"/>
        <v>1</v>
      </c>
      <c r="E11" s="38"/>
      <c r="F11" s="38"/>
      <c r="G11" s="38">
        <v>1</v>
      </c>
      <c r="H11" s="38"/>
      <c r="I11" s="38">
        <f t="shared" si="2"/>
        <v>1</v>
      </c>
      <c r="J11" s="38"/>
      <c r="K11" s="38">
        <v>1</v>
      </c>
      <c r="L11" s="38"/>
      <c r="M11" s="38"/>
    </row>
    <row r="12" spans="1:13" s="40" customFormat="1" ht="15">
      <c r="A12" s="38">
        <v>1</v>
      </c>
      <c r="B12" s="54" t="s">
        <v>132</v>
      </c>
      <c r="C12" s="38">
        <f t="shared" si="0"/>
        <v>3</v>
      </c>
      <c r="D12" s="38">
        <f t="shared" si="1"/>
        <v>3</v>
      </c>
      <c r="E12" s="38"/>
      <c r="F12" s="38">
        <v>1</v>
      </c>
      <c r="G12" s="38">
        <v>2</v>
      </c>
      <c r="H12" s="38"/>
      <c r="I12" s="38">
        <f t="shared" si="2"/>
        <v>0</v>
      </c>
      <c r="J12" s="38"/>
      <c r="K12" s="38"/>
      <c r="L12" s="38"/>
      <c r="M12" s="38"/>
    </row>
    <row r="13" spans="1:13" s="40" customFormat="1" ht="15">
      <c r="A13" s="38">
        <v>2</v>
      </c>
      <c r="B13" s="54" t="s">
        <v>173</v>
      </c>
      <c r="C13" s="38">
        <f t="shared" si="0"/>
        <v>1</v>
      </c>
      <c r="D13" s="38">
        <f t="shared" si="1"/>
        <v>0</v>
      </c>
      <c r="E13" s="38"/>
      <c r="F13" s="38"/>
      <c r="G13" s="38"/>
      <c r="H13" s="38"/>
      <c r="I13" s="38">
        <f t="shared" si="2"/>
        <v>1</v>
      </c>
      <c r="J13" s="38"/>
      <c r="K13" s="38"/>
      <c r="L13" s="38">
        <v>1</v>
      </c>
      <c r="M13" s="38"/>
    </row>
    <row r="14" spans="1:13" s="40" customFormat="1" ht="15">
      <c r="A14" s="38">
        <v>2</v>
      </c>
      <c r="B14" s="54" t="s">
        <v>169</v>
      </c>
      <c r="C14" s="38">
        <f t="shared" si="0"/>
        <v>3</v>
      </c>
      <c r="D14" s="38">
        <f t="shared" si="1"/>
        <v>1</v>
      </c>
      <c r="E14" s="38"/>
      <c r="F14" s="38"/>
      <c r="G14" s="38">
        <v>1</v>
      </c>
      <c r="H14" s="38"/>
      <c r="I14" s="38">
        <f t="shared" si="2"/>
        <v>2</v>
      </c>
      <c r="J14" s="38"/>
      <c r="K14" s="38"/>
      <c r="L14" s="38">
        <v>2</v>
      </c>
      <c r="M14" s="38"/>
    </row>
    <row r="15" spans="1:13" s="40" customFormat="1" ht="15">
      <c r="A15" s="38">
        <v>1</v>
      </c>
      <c r="B15" s="54" t="s">
        <v>128</v>
      </c>
      <c r="C15" s="38">
        <f t="shared" si="0"/>
        <v>3</v>
      </c>
      <c r="D15" s="38">
        <f t="shared" si="1"/>
        <v>1</v>
      </c>
      <c r="E15" s="38"/>
      <c r="F15" s="38"/>
      <c r="G15" s="38">
        <v>1</v>
      </c>
      <c r="H15" s="38"/>
      <c r="I15" s="38">
        <f t="shared" si="2"/>
        <v>2</v>
      </c>
      <c r="J15" s="38"/>
      <c r="K15" s="38">
        <v>1</v>
      </c>
      <c r="L15" s="38">
        <v>1</v>
      </c>
      <c r="M15" s="38"/>
    </row>
    <row r="16" spans="1:13" s="47" customFormat="1" ht="15">
      <c r="A16" s="38" t="s">
        <v>186</v>
      </c>
      <c r="B16" s="54" t="s">
        <v>135</v>
      </c>
      <c r="C16" s="46">
        <f>SUM(D16+I16)</f>
        <v>10</v>
      </c>
      <c r="D16" s="46">
        <f t="shared" si="1"/>
        <v>5</v>
      </c>
      <c r="E16" s="46"/>
      <c r="F16" s="46">
        <v>5</v>
      </c>
      <c r="G16" s="46"/>
      <c r="H16" s="46"/>
      <c r="I16" s="46">
        <f t="shared" si="2"/>
        <v>5</v>
      </c>
      <c r="J16" s="46"/>
      <c r="K16" s="46">
        <v>5</v>
      </c>
      <c r="L16" s="46"/>
      <c r="M16" s="46"/>
    </row>
    <row r="17" spans="1:13" s="40" customFormat="1" ht="30">
      <c r="A17" s="38">
        <v>2</v>
      </c>
      <c r="B17" s="54" t="s">
        <v>136</v>
      </c>
      <c r="C17" s="38">
        <f aca="true" t="shared" si="3" ref="C17:C29">D17+I17</f>
        <v>4</v>
      </c>
      <c r="D17" s="38">
        <f t="shared" si="1"/>
        <v>2</v>
      </c>
      <c r="E17" s="38"/>
      <c r="F17" s="38">
        <v>2</v>
      </c>
      <c r="G17" s="38"/>
      <c r="H17" s="38"/>
      <c r="I17" s="38">
        <f t="shared" si="2"/>
        <v>2</v>
      </c>
      <c r="J17" s="38"/>
      <c r="K17" s="38">
        <v>2</v>
      </c>
      <c r="L17" s="38"/>
      <c r="M17" s="38"/>
    </row>
    <row r="18" spans="1:13" s="40" customFormat="1" ht="15">
      <c r="A18" s="38">
        <v>2</v>
      </c>
      <c r="B18" s="54" t="s">
        <v>137</v>
      </c>
      <c r="C18" s="38">
        <f t="shared" si="3"/>
        <v>5</v>
      </c>
      <c r="D18" s="38">
        <f t="shared" si="1"/>
        <v>3</v>
      </c>
      <c r="E18" s="38"/>
      <c r="F18" s="38">
        <v>2</v>
      </c>
      <c r="G18" s="38">
        <v>1</v>
      </c>
      <c r="H18" s="38"/>
      <c r="I18" s="38">
        <f t="shared" si="2"/>
        <v>2</v>
      </c>
      <c r="J18" s="38"/>
      <c r="K18" s="38">
        <v>1</v>
      </c>
      <c r="L18" s="38">
        <v>1</v>
      </c>
      <c r="M18" s="38"/>
    </row>
    <row r="19" spans="1:13" s="40" customFormat="1" ht="30">
      <c r="A19" s="38">
        <v>2</v>
      </c>
      <c r="B19" s="54" t="s">
        <v>174</v>
      </c>
      <c r="C19" s="38">
        <f t="shared" si="3"/>
        <v>1</v>
      </c>
      <c r="D19" s="38">
        <f t="shared" si="1"/>
        <v>0</v>
      </c>
      <c r="E19" s="38"/>
      <c r="F19" s="38"/>
      <c r="G19" s="38"/>
      <c r="H19" s="38"/>
      <c r="I19" s="38">
        <f t="shared" si="2"/>
        <v>1</v>
      </c>
      <c r="J19" s="38"/>
      <c r="K19" s="38">
        <v>1</v>
      </c>
      <c r="L19" s="38"/>
      <c r="M19" s="38"/>
    </row>
    <row r="20" spans="1:13" s="40" customFormat="1" ht="15">
      <c r="A20" s="38">
        <v>2</v>
      </c>
      <c r="B20" s="54" t="s">
        <v>138</v>
      </c>
      <c r="C20" s="38">
        <f t="shared" si="3"/>
        <v>2</v>
      </c>
      <c r="D20" s="38">
        <f t="shared" si="1"/>
        <v>2</v>
      </c>
      <c r="E20" s="38"/>
      <c r="F20" s="38">
        <v>2</v>
      </c>
      <c r="G20" s="38"/>
      <c r="H20" s="38"/>
      <c r="I20" s="38">
        <f t="shared" si="2"/>
        <v>0</v>
      </c>
      <c r="J20" s="38"/>
      <c r="K20" s="38"/>
      <c r="L20" s="38"/>
      <c r="M20" s="38"/>
    </row>
    <row r="21" spans="1:13" s="40" customFormat="1" ht="15">
      <c r="A21" s="38">
        <v>1</v>
      </c>
      <c r="B21" s="54" t="s">
        <v>139</v>
      </c>
      <c r="C21" s="38">
        <f t="shared" si="3"/>
        <v>7</v>
      </c>
      <c r="D21" s="38">
        <f t="shared" si="1"/>
        <v>2</v>
      </c>
      <c r="E21" s="38"/>
      <c r="F21" s="38">
        <v>1</v>
      </c>
      <c r="G21" s="38">
        <v>1</v>
      </c>
      <c r="H21" s="38"/>
      <c r="I21" s="38">
        <f t="shared" si="2"/>
        <v>5</v>
      </c>
      <c r="J21" s="38"/>
      <c r="K21" s="38">
        <v>4</v>
      </c>
      <c r="L21" s="38">
        <v>1</v>
      </c>
      <c r="M21" s="38"/>
    </row>
    <row r="22" spans="1:13" s="40" customFormat="1" ht="15">
      <c r="A22" s="38"/>
      <c r="B22" s="54" t="s">
        <v>140</v>
      </c>
      <c r="C22" s="38">
        <f t="shared" si="3"/>
        <v>3</v>
      </c>
      <c r="D22" s="38">
        <f t="shared" si="1"/>
        <v>3</v>
      </c>
      <c r="E22" s="38"/>
      <c r="F22" s="38"/>
      <c r="G22" s="38">
        <v>3</v>
      </c>
      <c r="H22" s="38"/>
      <c r="I22" s="38">
        <f t="shared" si="2"/>
        <v>0</v>
      </c>
      <c r="J22" s="38"/>
      <c r="K22" s="38"/>
      <c r="L22" s="38"/>
      <c r="M22" s="38"/>
    </row>
    <row r="23" spans="1:13" s="40" customFormat="1" ht="15">
      <c r="A23" s="38"/>
      <c r="B23" s="54" t="s">
        <v>141</v>
      </c>
      <c r="C23" s="38">
        <f t="shared" si="3"/>
        <v>1</v>
      </c>
      <c r="D23" s="38">
        <f t="shared" si="1"/>
        <v>1</v>
      </c>
      <c r="E23" s="38"/>
      <c r="F23" s="38">
        <v>1</v>
      </c>
      <c r="G23" s="38"/>
      <c r="H23" s="38"/>
      <c r="I23" s="38">
        <f t="shared" si="2"/>
        <v>0</v>
      </c>
      <c r="J23" s="38"/>
      <c r="K23" s="38"/>
      <c r="L23" s="38"/>
      <c r="M23" s="38"/>
    </row>
    <row r="24" spans="1:13" s="40" customFormat="1" ht="15">
      <c r="A24" s="38"/>
      <c r="B24" s="54" t="s">
        <v>142</v>
      </c>
      <c r="C24" s="38">
        <f t="shared" si="3"/>
        <v>7</v>
      </c>
      <c r="D24" s="38">
        <f t="shared" si="1"/>
        <v>4</v>
      </c>
      <c r="E24" s="38"/>
      <c r="F24" s="38">
        <v>4</v>
      </c>
      <c r="G24" s="38"/>
      <c r="H24" s="38"/>
      <c r="I24" s="38">
        <f t="shared" si="2"/>
        <v>3</v>
      </c>
      <c r="J24" s="38"/>
      <c r="K24" s="38">
        <v>3</v>
      </c>
      <c r="L24" s="38"/>
      <c r="M24" s="38"/>
    </row>
    <row r="25" spans="1:13" s="40" customFormat="1" ht="15">
      <c r="A25" s="38"/>
      <c r="B25" s="54" t="s">
        <v>175</v>
      </c>
      <c r="C25" s="38">
        <f t="shared" si="3"/>
        <v>0</v>
      </c>
      <c r="D25" s="38">
        <f t="shared" si="1"/>
        <v>0</v>
      </c>
      <c r="E25" s="38"/>
      <c r="F25" s="38"/>
      <c r="G25" s="38"/>
      <c r="H25" s="38"/>
      <c r="I25" s="38">
        <f t="shared" si="2"/>
        <v>0</v>
      </c>
      <c r="J25" s="38"/>
      <c r="K25" s="38"/>
      <c r="L25" s="38"/>
      <c r="M25" s="38"/>
    </row>
    <row r="26" spans="1:13" s="40" customFormat="1" ht="15">
      <c r="A26" s="38"/>
      <c r="B26" s="54" t="s">
        <v>145</v>
      </c>
      <c r="C26" s="38">
        <f t="shared" si="3"/>
        <v>3</v>
      </c>
      <c r="D26" s="38">
        <f t="shared" si="1"/>
        <v>1</v>
      </c>
      <c r="E26" s="38"/>
      <c r="F26" s="38"/>
      <c r="G26" s="38">
        <v>1</v>
      </c>
      <c r="H26" s="38"/>
      <c r="I26" s="38">
        <f t="shared" si="2"/>
        <v>2</v>
      </c>
      <c r="J26" s="38"/>
      <c r="K26" s="38">
        <v>2</v>
      </c>
      <c r="L26" s="38"/>
      <c r="M26" s="38"/>
    </row>
    <row r="27" spans="1:14" s="40" customFormat="1" ht="15">
      <c r="A27" s="38"/>
      <c r="B27" s="54" t="s">
        <v>147</v>
      </c>
      <c r="C27" s="38">
        <f t="shared" si="3"/>
        <v>2</v>
      </c>
      <c r="D27" s="38">
        <f t="shared" si="1"/>
        <v>2</v>
      </c>
      <c r="E27" s="38"/>
      <c r="F27" s="38">
        <v>1</v>
      </c>
      <c r="G27" s="38">
        <v>1</v>
      </c>
      <c r="H27" s="38"/>
      <c r="I27" s="38">
        <f t="shared" si="2"/>
        <v>0</v>
      </c>
      <c r="J27" s="38"/>
      <c r="K27" s="38"/>
      <c r="L27" s="38"/>
      <c r="M27" s="38"/>
      <c r="N27" s="39"/>
    </row>
    <row r="28" spans="1:13" s="40" customFormat="1" ht="15">
      <c r="A28" s="38"/>
      <c r="B28" s="54" t="s">
        <v>148</v>
      </c>
      <c r="C28" s="38">
        <f t="shared" si="3"/>
        <v>7</v>
      </c>
      <c r="D28" s="38">
        <f t="shared" si="1"/>
        <v>6</v>
      </c>
      <c r="E28" s="38"/>
      <c r="F28" s="38">
        <v>2</v>
      </c>
      <c r="G28" s="38">
        <v>4</v>
      </c>
      <c r="H28" s="38"/>
      <c r="I28" s="38">
        <f t="shared" si="2"/>
        <v>1</v>
      </c>
      <c r="J28" s="38"/>
      <c r="K28" s="38">
        <v>1</v>
      </c>
      <c r="L28" s="38"/>
      <c r="M28" s="38"/>
    </row>
    <row r="29" spans="1:13" s="40" customFormat="1" ht="15">
      <c r="A29" s="38"/>
      <c r="B29" s="54" t="s">
        <v>149</v>
      </c>
      <c r="C29" s="38">
        <f t="shared" si="3"/>
        <v>6</v>
      </c>
      <c r="D29" s="38">
        <f t="shared" si="1"/>
        <v>4</v>
      </c>
      <c r="E29" s="38"/>
      <c r="F29" s="38">
        <v>4</v>
      </c>
      <c r="G29" s="38"/>
      <c r="H29" s="38"/>
      <c r="I29" s="38">
        <f t="shared" si="2"/>
        <v>2</v>
      </c>
      <c r="J29" s="38"/>
      <c r="K29" s="38">
        <v>2</v>
      </c>
      <c r="L29" s="38"/>
      <c r="M29" s="38"/>
    </row>
    <row r="30" spans="1:13" s="40" customFormat="1" ht="15">
      <c r="A30" s="38"/>
      <c r="B30" s="54" t="s">
        <v>150</v>
      </c>
      <c r="C30" s="38">
        <f>SUM(D30+I30)</f>
        <v>11</v>
      </c>
      <c r="D30" s="38">
        <f t="shared" si="1"/>
        <v>10</v>
      </c>
      <c r="E30" s="38"/>
      <c r="F30" s="38">
        <v>7</v>
      </c>
      <c r="G30" s="38">
        <v>3</v>
      </c>
      <c r="H30" s="38"/>
      <c r="I30" s="38">
        <f t="shared" si="2"/>
        <v>1</v>
      </c>
      <c r="J30" s="38"/>
      <c r="K30" s="38">
        <v>1</v>
      </c>
      <c r="L30" s="38"/>
      <c r="M30" s="38"/>
    </row>
    <row r="31" spans="1:13" s="40" customFormat="1" ht="15">
      <c r="A31" s="38"/>
      <c r="B31" s="54" t="s">
        <v>176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s="40" customFormat="1" ht="15">
      <c r="A32" s="38"/>
      <c r="B32" s="54" t="s">
        <v>152</v>
      </c>
      <c r="C32" s="38">
        <f>SUM(D32+I32)</f>
        <v>7</v>
      </c>
      <c r="D32" s="38">
        <f aca="true" t="shared" si="4" ref="D32:D51">SUM(E32:H32)</f>
        <v>5</v>
      </c>
      <c r="E32" s="38"/>
      <c r="F32" s="38">
        <v>5</v>
      </c>
      <c r="G32" s="38"/>
      <c r="H32" s="38"/>
      <c r="I32" s="38">
        <f aca="true" t="shared" si="5" ref="I32:I51">SUM(J32:M32)</f>
        <v>2</v>
      </c>
      <c r="J32" s="38"/>
      <c r="K32" s="38">
        <v>2</v>
      </c>
      <c r="L32" s="38"/>
      <c r="M32" s="38"/>
    </row>
    <row r="33" spans="1:13" s="40" customFormat="1" ht="15">
      <c r="A33" s="38"/>
      <c r="B33" s="54" t="s">
        <v>170</v>
      </c>
      <c r="C33" s="38">
        <f>SUM(D33+I33)</f>
        <v>3</v>
      </c>
      <c r="D33" s="38">
        <f t="shared" si="4"/>
        <v>2</v>
      </c>
      <c r="E33" s="38"/>
      <c r="F33" s="38">
        <v>2</v>
      </c>
      <c r="G33" s="38"/>
      <c r="H33" s="38"/>
      <c r="I33" s="38">
        <f t="shared" si="5"/>
        <v>1</v>
      </c>
      <c r="J33" s="38"/>
      <c r="K33" s="38">
        <v>1</v>
      </c>
      <c r="L33" s="38"/>
      <c r="M33" s="38"/>
    </row>
    <row r="34" spans="1:13" s="40" customFormat="1" ht="15">
      <c r="A34" s="38"/>
      <c r="B34" s="54" t="s">
        <v>166</v>
      </c>
      <c r="C34" s="38">
        <f>D34+I34</f>
        <v>8</v>
      </c>
      <c r="D34" s="38">
        <f t="shared" si="4"/>
        <v>6</v>
      </c>
      <c r="E34" s="38"/>
      <c r="F34" s="38">
        <v>1</v>
      </c>
      <c r="G34" s="38">
        <v>3</v>
      </c>
      <c r="H34" s="38">
        <v>2</v>
      </c>
      <c r="I34" s="38">
        <f t="shared" si="5"/>
        <v>2</v>
      </c>
      <c r="J34" s="38"/>
      <c r="K34" s="38"/>
      <c r="L34" s="38">
        <v>2</v>
      </c>
      <c r="M34" s="38"/>
    </row>
    <row r="35" spans="1:13" s="40" customFormat="1" ht="15">
      <c r="A35" s="38"/>
      <c r="B35" s="54" t="s">
        <v>177</v>
      </c>
      <c r="C35" s="38">
        <f>D35+I35</f>
        <v>12</v>
      </c>
      <c r="D35" s="38">
        <f t="shared" si="4"/>
        <v>5</v>
      </c>
      <c r="E35" s="38"/>
      <c r="F35" s="38">
        <v>5</v>
      </c>
      <c r="G35" s="38"/>
      <c r="H35" s="38"/>
      <c r="I35" s="38">
        <f t="shared" si="5"/>
        <v>7</v>
      </c>
      <c r="J35" s="38"/>
      <c r="K35" s="38">
        <v>5</v>
      </c>
      <c r="L35" s="38">
        <v>2</v>
      </c>
      <c r="M35" s="38"/>
    </row>
    <row r="36" spans="1:13" s="40" customFormat="1" ht="15">
      <c r="A36" s="38"/>
      <c r="B36" s="54" t="s">
        <v>168</v>
      </c>
      <c r="C36" s="38">
        <f>D36+I36</f>
        <v>1</v>
      </c>
      <c r="D36" s="38">
        <f t="shared" si="4"/>
        <v>1</v>
      </c>
      <c r="E36" s="38">
        <v>1</v>
      </c>
      <c r="F36" s="38"/>
      <c r="G36" s="38"/>
      <c r="H36" s="38"/>
      <c r="I36" s="38">
        <f t="shared" si="5"/>
        <v>0</v>
      </c>
      <c r="J36" s="38"/>
      <c r="K36" s="38"/>
      <c r="L36" s="38"/>
      <c r="M36" s="38"/>
    </row>
    <row r="37" spans="1:13" s="40" customFormat="1" ht="15">
      <c r="A37" s="38"/>
      <c r="B37" s="54" t="s">
        <v>118</v>
      </c>
      <c r="C37" s="38">
        <f>D37+I37</f>
        <v>2</v>
      </c>
      <c r="D37" s="38">
        <f t="shared" si="4"/>
        <v>1</v>
      </c>
      <c r="E37" s="38"/>
      <c r="F37" s="38"/>
      <c r="G37" s="38">
        <v>1</v>
      </c>
      <c r="H37" s="38"/>
      <c r="I37" s="38">
        <f t="shared" si="5"/>
        <v>1</v>
      </c>
      <c r="J37" s="38"/>
      <c r="K37" s="38"/>
      <c r="L37" s="38">
        <v>1</v>
      </c>
      <c r="M37" s="38"/>
    </row>
    <row r="38" spans="1:13" s="40" customFormat="1" ht="15">
      <c r="A38" s="38"/>
      <c r="B38" s="54" t="s">
        <v>154</v>
      </c>
      <c r="C38" s="38">
        <f>D38+I38</f>
        <v>4</v>
      </c>
      <c r="D38" s="38">
        <f t="shared" si="4"/>
        <v>3</v>
      </c>
      <c r="E38" s="38"/>
      <c r="F38" s="38">
        <v>1</v>
      </c>
      <c r="G38" s="38">
        <v>2</v>
      </c>
      <c r="H38" s="38"/>
      <c r="I38" s="38">
        <f t="shared" si="5"/>
        <v>1</v>
      </c>
      <c r="J38" s="38"/>
      <c r="K38" s="38">
        <v>1</v>
      </c>
      <c r="L38" s="38"/>
      <c r="M38" s="38"/>
    </row>
    <row r="39" spans="1:13" s="40" customFormat="1" ht="15">
      <c r="A39" s="38"/>
      <c r="B39" s="54" t="s">
        <v>116</v>
      </c>
      <c r="C39" s="38">
        <f>SUM(D39+I39)</f>
        <v>18</v>
      </c>
      <c r="D39" s="38">
        <f t="shared" si="4"/>
        <v>12</v>
      </c>
      <c r="E39" s="38"/>
      <c r="F39" s="38">
        <f>5+1</f>
        <v>6</v>
      </c>
      <c r="G39" s="38">
        <f>6</f>
        <v>6</v>
      </c>
      <c r="H39" s="38"/>
      <c r="I39" s="38">
        <f t="shared" si="5"/>
        <v>6</v>
      </c>
      <c r="J39" s="38"/>
      <c r="K39" s="38">
        <v>4</v>
      </c>
      <c r="L39" s="38">
        <f>1+1</f>
        <v>2</v>
      </c>
      <c r="M39" s="38"/>
    </row>
    <row r="40" spans="1:13" s="40" customFormat="1" ht="15">
      <c r="A40" s="38"/>
      <c r="B40" s="54" t="s">
        <v>155</v>
      </c>
      <c r="C40" s="38">
        <f>SUM(D40+I40)</f>
        <v>5</v>
      </c>
      <c r="D40" s="38">
        <f t="shared" si="4"/>
        <v>4</v>
      </c>
      <c r="E40" s="38"/>
      <c r="F40" s="38">
        <v>1</v>
      </c>
      <c r="G40" s="38">
        <v>2</v>
      </c>
      <c r="H40" s="38">
        <v>1</v>
      </c>
      <c r="I40" s="38">
        <f t="shared" si="5"/>
        <v>1</v>
      </c>
      <c r="J40" s="38"/>
      <c r="K40" s="38"/>
      <c r="L40" s="38">
        <v>1</v>
      </c>
      <c r="M40" s="38"/>
    </row>
    <row r="41" spans="1:13" s="40" customFormat="1" ht="15">
      <c r="A41" s="38"/>
      <c r="B41" s="54" t="s">
        <v>179</v>
      </c>
      <c r="C41" s="38">
        <f aca="true" t="shared" si="6" ref="C41:C58">D41+I41</f>
        <v>3</v>
      </c>
      <c r="D41" s="38">
        <f t="shared" si="4"/>
        <v>3</v>
      </c>
      <c r="E41" s="38"/>
      <c r="F41" s="38">
        <v>1</v>
      </c>
      <c r="G41" s="38">
        <v>2</v>
      </c>
      <c r="H41" s="38"/>
      <c r="I41" s="38">
        <f t="shared" si="5"/>
        <v>0</v>
      </c>
      <c r="J41" s="38"/>
      <c r="K41" s="38"/>
      <c r="L41" s="38"/>
      <c r="M41" s="38"/>
    </row>
    <row r="42" spans="1:13" s="40" customFormat="1" ht="15">
      <c r="A42" s="38"/>
      <c r="B42" s="54" t="s">
        <v>158</v>
      </c>
      <c r="C42" s="38">
        <f t="shared" si="6"/>
        <v>1</v>
      </c>
      <c r="D42" s="38">
        <f t="shared" si="4"/>
        <v>1</v>
      </c>
      <c r="E42" s="38"/>
      <c r="F42" s="38"/>
      <c r="G42" s="38">
        <v>1</v>
      </c>
      <c r="H42" s="38"/>
      <c r="I42" s="38">
        <f t="shared" si="5"/>
        <v>0</v>
      </c>
      <c r="J42" s="38"/>
      <c r="K42" s="38"/>
      <c r="L42" s="38"/>
      <c r="M42" s="38"/>
    </row>
    <row r="43" spans="1:13" s="40" customFormat="1" ht="15">
      <c r="A43" s="38"/>
      <c r="B43" s="54" t="s">
        <v>159</v>
      </c>
      <c r="C43" s="38">
        <f t="shared" si="6"/>
        <v>8</v>
      </c>
      <c r="D43" s="38">
        <f t="shared" si="4"/>
        <v>2</v>
      </c>
      <c r="E43" s="38"/>
      <c r="F43" s="38">
        <v>1</v>
      </c>
      <c r="G43" s="38">
        <v>1</v>
      </c>
      <c r="H43" s="38"/>
      <c r="I43" s="38">
        <f t="shared" si="5"/>
        <v>6</v>
      </c>
      <c r="J43" s="38"/>
      <c r="K43" s="38">
        <v>6</v>
      </c>
      <c r="L43" s="38"/>
      <c r="M43" s="38"/>
    </row>
    <row r="44" spans="1:13" s="40" customFormat="1" ht="15">
      <c r="A44" s="38"/>
      <c r="B44" s="54" t="s">
        <v>160</v>
      </c>
      <c r="C44" s="38">
        <f t="shared" si="6"/>
        <v>8</v>
      </c>
      <c r="D44" s="38">
        <f t="shared" si="4"/>
        <v>7</v>
      </c>
      <c r="E44" s="38"/>
      <c r="F44" s="38">
        <v>5</v>
      </c>
      <c r="G44" s="38">
        <v>2</v>
      </c>
      <c r="H44" s="38"/>
      <c r="I44" s="38">
        <f t="shared" si="5"/>
        <v>1</v>
      </c>
      <c r="J44" s="38"/>
      <c r="K44" s="38">
        <v>1</v>
      </c>
      <c r="L44" s="38"/>
      <c r="M44" s="38"/>
    </row>
    <row r="45" spans="1:13" s="40" customFormat="1" ht="15">
      <c r="A45" s="38"/>
      <c r="B45" s="54" t="s">
        <v>161</v>
      </c>
      <c r="C45" s="38">
        <f t="shared" si="6"/>
        <v>2</v>
      </c>
      <c r="D45" s="38">
        <f t="shared" si="4"/>
        <v>1</v>
      </c>
      <c r="E45" s="38"/>
      <c r="F45" s="38">
        <v>1</v>
      </c>
      <c r="G45" s="38"/>
      <c r="H45" s="38"/>
      <c r="I45" s="38">
        <f t="shared" si="5"/>
        <v>1</v>
      </c>
      <c r="J45" s="38"/>
      <c r="K45" s="38"/>
      <c r="L45" s="38">
        <v>1</v>
      </c>
      <c r="M45" s="38"/>
    </row>
    <row r="46" spans="1:13" s="40" customFormat="1" ht="15">
      <c r="A46" s="38"/>
      <c r="B46" s="54" t="s">
        <v>162</v>
      </c>
      <c r="C46" s="38">
        <f t="shared" si="6"/>
        <v>2</v>
      </c>
      <c r="D46" s="38">
        <f t="shared" si="4"/>
        <v>1</v>
      </c>
      <c r="E46" s="38"/>
      <c r="F46" s="38">
        <v>1</v>
      </c>
      <c r="G46" s="38"/>
      <c r="H46" s="38"/>
      <c r="I46" s="38">
        <f t="shared" si="5"/>
        <v>1</v>
      </c>
      <c r="J46" s="38"/>
      <c r="K46" s="38">
        <v>1</v>
      </c>
      <c r="L46" s="38"/>
      <c r="M46" s="38"/>
    </row>
    <row r="47" spans="1:13" s="40" customFormat="1" ht="30">
      <c r="A47" s="38"/>
      <c r="B47" s="54" t="s">
        <v>181</v>
      </c>
      <c r="C47" s="38">
        <f t="shared" si="6"/>
        <v>2</v>
      </c>
      <c r="D47" s="38">
        <f t="shared" si="4"/>
        <v>2</v>
      </c>
      <c r="E47" s="38"/>
      <c r="F47" s="38">
        <v>1</v>
      </c>
      <c r="G47" s="38">
        <v>1</v>
      </c>
      <c r="H47" s="38"/>
      <c r="I47" s="38">
        <f t="shared" si="5"/>
        <v>0</v>
      </c>
      <c r="J47" s="38"/>
      <c r="K47" s="38"/>
      <c r="L47" s="38"/>
      <c r="M47" s="38"/>
    </row>
    <row r="48" spans="1:13" s="40" customFormat="1" ht="30">
      <c r="A48" s="38"/>
      <c r="B48" s="54" t="s">
        <v>182</v>
      </c>
      <c r="C48" s="38">
        <f t="shared" si="6"/>
        <v>2</v>
      </c>
      <c r="D48" s="38">
        <f t="shared" si="4"/>
        <v>2</v>
      </c>
      <c r="E48" s="38"/>
      <c r="F48" s="38">
        <v>1</v>
      </c>
      <c r="G48" s="38">
        <v>1</v>
      </c>
      <c r="H48" s="38"/>
      <c r="I48" s="38">
        <f t="shared" si="5"/>
        <v>0</v>
      </c>
      <c r="J48" s="38"/>
      <c r="K48" s="38"/>
      <c r="L48" s="38"/>
      <c r="M48" s="38"/>
    </row>
    <row r="49" spans="1:13" s="40" customFormat="1" ht="15">
      <c r="A49" s="38"/>
      <c r="B49" s="54" t="s">
        <v>164</v>
      </c>
      <c r="C49" s="38">
        <f t="shared" si="6"/>
        <v>3</v>
      </c>
      <c r="D49" s="38">
        <f t="shared" si="4"/>
        <v>3</v>
      </c>
      <c r="E49" s="38">
        <v>1</v>
      </c>
      <c r="F49" s="38">
        <v>1</v>
      </c>
      <c r="G49" s="38">
        <v>1</v>
      </c>
      <c r="H49" s="38"/>
      <c r="I49" s="38">
        <f t="shared" si="5"/>
        <v>0</v>
      </c>
      <c r="J49" s="38"/>
      <c r="K49" s="38"/>
      <c r="L49" s="38"/>
      <c r="M49" s="38"/>
    </row>
    <row r="50" spans="1:13" s="40" customFormat="1" ht="15">
      <c r="A50" s="38" t="s">
        <v>184</v>
      </c>
      <c r="B50" s="54" t="s">
        <v>130</v>
      </c>
      <c r="C50" s="38">
        <f t="shared" si="6"/>
        <v>12</v>
      </c>
      <c r="D50" s="38">
        <f t="shared" si="4"/>
        <v>6</v>
      </c>
      <c r="E50" s="38"/>
      <c r="F50" s="38">
        <v>3</v>
      </c>
      <c r="G50" s="38">
        <v>3</v>
      </c>
      <c r="H50" s="38"/>
      <c r="I50" s="38">
        <f t="shared" si="5"/>
        <v>6</v>
      </c>
      <c r="J50" s="38"/>
      <c r="K50" s="38">
        <v>5</v>
      </c>
      <c r="L50" s="38">
        <v>1</v>
      </c>
      <c r="M50" s="38"/>
    </row>
    <row r="51" spans="1:13" s="40" customFormat="1" ht="15">
      <c r="A51" s="38" t="s">
        <v>184</v>
      </c>
      <c r="B51" s="54" t="s">
        <v>134</v>
      </c>
      <c r="C51" s="38">
        <f t="shared" si="6"/>
        <v>10</v>
      </c>
      <c r="D51" s="38">
        <f t="shared" si="4"/>
        <v>5</v>
      </c>
      <c r="E51" s="38"/>
      <c r="F51" s="38">
        <v>4</v>
      </c>
      <c r="G51" s="38">
        <v>1</v>
      </c>
      <c r="H51" s="38"/>
      <c r="I51" s="38">
        <f t="shared" si="5"/>
        <v>5</v>
      </c>
      <c r="J51" s="38"/>
      <c r="K51" s="38">
        <v>4</v>
      </c>
      <c r="L51" s="38">
        <v>1</v>
      </c>
      <c r="M51" s="38"/>
    </row>
    <row r="52" spans="1:13" s="40" customFormat="1" ht="30">
      <c r="A52" s="38" t="s">
        <v>184</v>
      </c>
      <c r="B52" s="54" t="s">
        <v>185</v>
      </c>
      <c r="C52" s="38">
        <f t="shared" si="6"/>
        <v>0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s="40" customFormat="1" ht="15">
      <c r="A53" s="38" t="s">
        <v>184</v>
      </c>
      <c r="B53" s="54" t="s">
        <v>120</v>
      </c>
      <c r="C53" s="38">
        <f t="shared" si="6"/>
        <v>5</v>
      </c>
      <c r="D53" s="38">
        <f aca="true" t="shared" si="7" ref="D53:D74">SUM(E53:H53)</f>
        <v>3</v>
      </c>
      <c r="E53" s="38"/>
      <c r="F53" s="38">
        <v>2</v>
      </c>
      <c r="G53" s="38">
        <v>1</v>
      </c>
      <c r="H53" s="38"/>
      <c r="I53" s="38">
        <f aca="true" t="shared" si="8" ref="I53:I74">SUM(J53:M53)</f>
        <v>2</v>
      </c>
      <c r="J53" s="38">
        <v>1</v>
      </c>
      <c r="K53" s="38"/>
      <c r="L53" s="38">
        <v>1</v>
      </c>
      <c r="M53" s="38"/>
    </row>
    <row r="54" spans="1:13" s="40" customFormat="1" ht="15">
      <c r="A54" s="38" t="s">
        <v>184</v>
      </c>
      <c r="B54" s="54" t="s">
        <v>143</v>
      </c>
      <c r="C54" s="38">
        <f t="shared" si="6"/>
        <v>8</v>
      </c>
      <c r="D54" s="38">
        <f t="shared" si="7"/>
        <v>6</v>
      </c>
      <c r="E54" s="38"/>
      <c r="F54" s="38">
        <v>5</v>
      </c>
      <c r="G54" s="38">
        <v>1</v>
      </c>
      <c r="H54" s="38"/>
      <c r="I54" s="38">
        <f t="shared" si="8"/>
        <v>2</v>
      </c>
      <c r="J54" s="38">
        <v>1</v>
      </c>
      <c r="K54" s="38">
        <v>1</v>
      </c>
      <c r="L54" s="38"/>
      <c r="M54" s="38"/>
    </row>
    <row r="55" spans="1:13" s="40" customFormat="1" ht="15">
      <c r="A55" s="38" t="s">
        <v>184</v>
      </c>
      <c r="B55" s="54" t="s">
        <v>146</v>
      </c>
      <c r="C55" s="38">
        <f t="shared" si="6"/>
        <v>18</v>
      </c>
      <c r="D55" s="38">
        <f t="shared" si="7"/>
        <v>8</v>
      </c>
      <c r="E55" s="38"/>
      <c r="F55" s="38">
        <f>3+1</f>
        <v>4</v>
      </c>
      <c r="G55" s="38">
        <f>3+1</f>
        <v>4</v>
      </c>
      <c r="H55" s="38"/>
      <c r="I55" s="38">
        <f t="shared" si="8"/>
        <v>10</v>
      </c>
      <c r="J55" s="38"/>
      <c r="K55" s="38">
        <f>5+2</f>
        <v>7</v>
      </c>
      <c r="L55" s="38">
        <f>1+2</f>
        <v>3</v>
      </c>
      <c r="M55" s="38"/>
    </row>
    <row r="56" spans="1:13" s="40" customFormat="1" ht="15">
      <c r="A56" s="38" t="s">
        <v>184</v>
      </c>
      <c r="B56" s="54" t="s">
        <v>151</v>
      </c>
      <c r="C56" s="38">
        <f t="shared" si="6"/>
        <v>2</v>
      </c>
      <c r="D56" s="38">
        <f t="shared" si="7"/>
        <v>1</v>
      </c>
      <c r="E56" s="38"/>
      <c r="F56" s="38">
        <v>1</v>
      </c>
      <c r="G56" s="38"/>
      <c r="H56" s="38"/>
      <c r="I56" s="38">
        <f t="shared" si="8"/>
        <v>1</v>
      </c>
      <c r="J56" s="38"/>
      <c r="K56" s="38">
        <v>1</v>
      </c>
      <c r="L56" s="38"/>
      <c r="M56" s="38"/>
    </row>
    <row r="57" spans="1:13" s="40" customFormat="1" ht="15">
      <c r="A57" s="38" t="s">
        <v>184</v>
      </c>
      <c r="B57" s="54" t="s">
        <v>119</v>
      </c>
      <c r="C57" s="38">
        <f t="shared" si="6"/>
        <v>8</v>
      </c>
      <c r="D57" s="38">
        <f t="shared" si="7"/>
        <v>6</v>
      </c>
      <c r="E57" s="38">
        <v>1</v>
      </c>
      <c r="F57" s="38">
        <v>2</v>
      </c>
      <c r="G57" s="38">
        <v>3</v>
      </c>
      <c r="H57" s="38"/>
      <c r="I57" s="38">
        <f t="shared" si="8"/>
        <v>2</v>
      </c>
      <c r="J57" s="38"/>
      <c r="K57" s="38">
        <v>1</v>
      </c>
      <c r="L57" s="38">
        <v>1</v>
      </c>
      <c r="M57" s="38"/>
    </row>
    <row r="58" spans="1:13" s="40" customFormat="1" ht="30">
      <c r="A58" s="38" t="s">
        <v>184</v>
      </c>
      <c r="B58" s="54" t="s">
        <v>165</v>
      </c>
      <c r="C58" s="38">
        <f t="shared" si="6"/>
        <v>11</v>
      </c>
      <c r="D58" s="38">
        <f t="shared" si="7"/>
        <v>9</v>
      </c>
      <c r="E58" s="38">
        <v>1</v>
      </c>
      <c r="F58" s="38">
        <v>4</v>
      </c>
      <c r="G58" s="38">
        <v>4</v>
      </c>
      <c r="H58" s="38"/>
      <c r="I58" s="38">
        <f t="shared" si="8"/>
        <v>2</v>
      </c>
      <c r="J58" s="38"/>
      <c r="K58" s="38">
        <v>1</v>
      </c>
      <c r="L58" s="38">
        <v>1</v>
      </c>
      <c r="M58" s="38"/>
    </row>
    <row r="59" spans="1:13" s="40" customFormat="1" ht="15">
      <c r="A59" s="38" t="s">
        <v>184</v>
      </c>
      <c r="B59" s="54" t="s">
        <v>167</v>
      </c>
      <c r="C59" s="38">
        <f>SUM(D59+I59)</f>
        <v>6</v>
      </c>
      <c r="D59" s="38">
        <f t="shared" si="7"/>
        <v>4</v>
      </c>
      <c r="E59" s="38"/>
      <c r="F59" s="38">
        <v>2</v>
      </c>
      <c r="G59" s="38">
        <v>2</v>
      </c>
      <c r="H59" s="38"/>
      <c r="I59" s="38">
        <f t="shared" si="8"/>
        <v>2</v>
      </c>
      <c r="J59" s="38"/>
      <c r="K59" s="38">
        <v>1</v>
      </c>
      <c r="L59" s="38">
        <v>1</v>
      </c>
      <c r="M59" s="38"/>
    </row>
    <row r="60" spans="1:13" s="40" customFormat="1" ht="15">
      <c r="A60" s="38" t="s">
        <v>184</v>
      </c>
      <c r="B60" s="54" t="s">
        <v>180</v>
      </c>
      <c r="C60" s="38">
        <f>SUM(D60+I60)</f>
        <v>19</v>
      </c>
      <c r="D60" s="38">
        <f t="shared" si="7"/>
        <v>10</v>
      </c>
      <c r="E60" s="38"/>
      <c r="F60" s="38">
        <f>2+1</f>
        <v>3</v>
      </c>
      <c r="G60" s="38">
        <f>2+5</f>
        <v>7</v>
      </c>
      <c r="H60" s="38"/>
      <c r="I60" s="38">
        <f t="shared" si="8"/>
        <v>9</v>
      </c>
      <c r="J60" s="38"/>
      <c r="K60" s="38">
        <f>7+1</f>
        <v>8</v>
      </c>
      <c r="L60" s="38">
        <f>1</f>
        <v>1</v>
      </c>
      <c r="M60" s="38"/>
    </row>
    <row r="61" spans="1:13" s="40" customFormat="1" ht="15">
      <c r="A61" s="38" t="s">
        <v>184</v>
      </c>
      <c r="B61" s="54" t="s">
        <v>156</v>
      </c>
      <c r="C61" s="38">
        <f>SUM(D61+I61)</f>
        <v>27</v>
      </c>
      <c r="D61" s="38">
        <f t="shared" si="7"/>
        <v>14</v>
      </c>
      <c r="E61" s="38"/>
      <c r="F61" s="38">
        <f>3+5</f>
        <v>8</v>
      </c>
      <c r="G61" s="38">
        <f>2+4</f>
        <v>6</v>
      </c>
      <c r="H61" s="38"/>
      <c r="I61" s="38">
        <f t="shared" si="8"/>
        <v>13</v>
      </c>
      <c r="J61" s="38">
        <f>1</f>
        <v>1</v>
      </c>
      <c r="K61" s="38">
        <f>6+2</f>
        <v>8</v>
      </c>
      <c r="L61" s="38">
        <f>4</f>
        <v>4</v>
      </c>
      <c r="M61" s="38"/>
    </row>
    <row r="62" spans="1:13" s="40" customFormat="1" ht="15">
      <c r="A62" s="38" t="s">
        <v>184</v>
      </c>
      <c r="B62" s="54" t="s">
        <v>157</v>
      </c>
      <c r="C62" s="38">
        <f>D62+I62</f>
        <v>7</v>
      </c>
      <c r="D62" s="38">
        <f t="shared" si="7"/>
        <v>3</v>
      </c>
      <c r="E62" s="38"/>
      <c r="F62" s="38">
        <v>2</v>
      </c>
      <c r="G62" s="38">
        <v>1</v>
      </c>
      <c r="H62" s="38"/>
      <c r="I62" s="38">
        <f t="shared" si="8"/>
        <v>4</v>
      </c>
      <c r="J62" s="38"/>
      <c r="K62" s="38">
        <v>1</v>
      </c>
      <c r="L62" s="38">
        <v>2</v>
      </c>
      <c r="M62" s="38">
        <v>1</v>
      </c>
    </row>
    <row r="63" spans="1:13" s="40" customFormat="1" ht="15">
      <c r="A63" s="38" t="s">
        <v>184</v>
      </c>
      <c r="B63" s="54" t="s">
        <v>115</v>
      </c>
      <c r="C63" s="38">
        <f>SUM(D63+I63)</f>
        <v>28</v>
      </c>
      <c r="D63" s="38">
        <f t="shared" si="7"/>
        <v>15</v>
      </c>
      <c r="E63" s="38"/>
      <c r="F63" s="38">
        <f>3+12</f>
        <v>15</v>
      </c>
      <c r="G63" s="38"/>
      <c r="H63" s="38"/>
      <c r="I63" s="38">
        <f t="shared" si="8"/>
        <v>13</v>
      </c>
      <c r="J63" s="38">
        <v>1</v>
      </c>
      <c r="K63" s="38">
        <f>7+4</f>
        <v>11</v>
      </c>
      <c r="L63" s="38">
        <v>1</v>
      </c>
      <c r="M63" s="38"/>
    </row>
    <row r="64" spans="1:13" s="40" customFormat="1" ht="15">
      <c r="A64" s="38" t="s">
        <v>183</v>
      </c>
      <c r="B64" s="54" t="s">
        <v>122</v>
      </c>
      <c r="C64" s="38">
        <f aca="true" t="shared" si="9" ref="C64:C70">D64+I64</f>
        <v>21</v>
      </c>
      <c r="D64" s="38">
        <f t="shared" si="7"/>
        <v>9</v>
      </c>
      <c r="E64" s="38"/>
      <c r="F64" s="38">
        <v>6</v>
      </c>
      <c r="G64" s="38">
        <v>3</v>
      </c>
      <c r="H64" s="38"/>
      <c r="I64" s="38">
        <f t="shared" si="8"/>
        <v>12</v>
      </c>
      <c r="J64" s="38"/>
      <c r="K64" s="38">
        <v>9</v>
      </c>
      <c r="L64" s="38">
        <v>3</v>
      </c>
      <c r="M64" s="38"/>
    </row>
    <row r="65" spans="1:13" s="40" customFormat="1" ht="15">
      <c r="A65" s="38" t="s">
        <v>183</v>
      </c>
      <c r="B65" s="54" t="s">
        <v>133</v>
      </c>
      <c r="C65" s="38">
        <f t="shared" si="9"/>
        <v>18</v>
      </c>
      <c r="D65" s="38">
        <f t="shared" si="7"/>
        <v>8</v>
      </c>
      <c r="E65" s="38">
        <v>1</v>
      </c>
      <c r="F65" s="38">
        <v>4</v>
      </c>
      <c r="G65" s="38">
        <v>3</v>
      </c>
      <c r="H65" s="38"/>
      <c r="I65" s="38">
        <f t="shared" si="8"/>
        <v>10</v>
      </c>
      <c r="J65" s="38">
        <v>1</v>
      </c>
      <c r="K65" s="38">
        <v>7</v>
      </c>
      <c r="L65" s="38">
        <v>2</v>
      </c>
      <c r="M65" s="38"/>
    </row>
    <row r="66" spans="1:13" s="40" customFormat="1" ht="15">
      <c r="A66" s="38" t="s">
        <v>183</v>
      </c>
      <c r="B66" s="54" t="s">
        <v>124</v>
      </c>
      <c r="C66" s="38">
        <f t="shared" si="9"/>
        <v>18</v>
      </c>
      <c r="D66" s="38">
        <f t="shared" si="7"/>
        <v>12</v>
      </c>
      <c r="E66" s="38"/>
      <c r="F66" s="38">
        <v>12</v>
      </c>
      <c r="G66" s="38"/>
      <c r="H66" s="38"/>
      <c r="I66" s="38">
        <f t="shared" si="8"/>
        <v>6</v>
      </c>
      <c r="J66" s="38"/>
      <c r="K66" s="38">
        <v>6</v>
      </c>
      <c r="L66" s="38"/>
      <c r="M66" s="38"/>
    </row>
    <row r="67" spans="1:13" s="40" customFormat="1" ht="15">
      <c r="A67" s="38" t="s">
        <v>183</v>
      </c>
      <c r="B67" s="54" t="s">
        <v>121</v>
      </c>
      <c r="C67" s="38">
        <f t="shared" si="9"/>
        <v>18</v>
      </c>
      <c r="D67" s="38">
        <f t="shared" si="7"/>
        <v>9</v>
      </c>
      <c r="E67" s="38">
        <v>3</v>
      </c>
      <c r="F67" s="38">
        <v>6</v>
      </c>
      <c r="G67" s="38"/>
      <c r="H67" s="38"/>
      <c r="I67" s="38">
        <f t="shared" si="8"/>
        <v>9</v>
      </c>
      <c r="J67" s="38"/>
      <c r="K67" s="38">
        <v>3</v>
      </c>
      <c r="L67" s="38">
        <v>6</v>
      </c>
      <c r="M67" s="38"/>
    </row>
    <row r="68" spans="1:13" s="40" customFormat="1" ht="15">
      <c r="A68" s="38" t="s">
        <v>183</v>
      </c>
      <c r="B68" s="54" t="s">
        <v>144</v>
      </c>
      <c r="C68" s="38">
        <f t="shared" si="9"/>
        <v>22</v>
      </c>
      <c r="D68" s="38">
        <f t="shared" si="7"/>
        <v>14</v>
      </c>
      <c r="E68" s="38">
        <v>1</v>
      </c>
      <c r="F68" s="38">
        <f>8+3</f>
        <v>11</v>
      </c>
      <c r="G68" s="38">
        <v>2</v>
      </c>
      <c r="H68" s="38"/>
      <c r="I68" s="38">
        <f t="shared" si="8"/>
        <v>8</v>
      </c>
      <c r="J68" s="38"/>
      <c r="K68" s="38">
        <v>8</v>
      </c>
      <c r="L68" s="38"/>
      <c r="M68" s="38"/>
    </row>
    <row r="69" spans="1:13" s="40" customFormat="1" ht="15">
      <c r="A69" s="38" t="s">
        <v>183</v>
      </c>
      <c r="B69" s="54" t="s">
        <v>153</v>
      </c>
      <c r="C69" s="38">
        <f t="shared" si="9"/>
        <v>17</v>
      </c>
      <c r="D69" s="38">
        <f t="shared" si="7"/>
        <v>9</v>
      </c>
      <c r="E69" s="38"/>
      <c r="F69" s="38">
        <v>5</v>
      </c>
      <c r="G69" s="38">
        <v>4</v>
      </c>
      <c r="H69" s="38"/>
      <c r="I69" s="38">
        <f t="shared" si="8"/>
        <v>8</v>
      </c>
      <c r="J69" s="38">
        <v>1</v>
      </c>
      <c r="K69" s="38">
        <v>5</v>
      </c>
      <c r="L69" s="38">
        <v>2</v>
      </c>
      <c r="M69" s="38"/>
    </row>
    <row r="70" spans="1:13" s="40" customFormat="1" ht="15">
      <c r="A70" s="38" t="s">
        <v>183</v>
      </c>
      <c r="B70" s="54" t="s">
        <v>178</v>
      </c>
      <c r="C70" s="38">
        <f t="shared" si="9"/>
        <v>22</v>
      </c>
      <c r="D70" s="38">
        <f t="shared" si="7"/>
        <v>13</v>
      </c>
      <c r="E70" s="38"/>
      <c r="F70" s="38">
        <v>6</v>
      </c>
      <c r="G70" s="38">
        <v>6</v>
      </c>
      <c r="H70" s="38">
        <v>1</v>
      </c>
      <c r="I70" s="38">
        <f t="shared" si="8"/>
        <v>9</v>
      </c>
      <c r="J70" s="38">
        <v>1</v>
      </c>
      <c r="K70" s="38">
        <v>5</v>
      </c>
      <c r="L70" s="38">
        <v>3</v>
      </c>
      <c r="M70" s="38"/>
    </row>
    <row r="71" spans="1:13" s="40" customFormat="1" ht="15">
      <c r="A71" s="38" t="s">
        <v>183</v>
      </c>
      <c r="B71" s="54" t="s">
        <v>171</v>
      </c>
      <c r="C71" s="38">
        <f>SUM(D71+I71)</f>
        <v>13</v>
      </c>
      <c r="D71" s="38">
        <f t="shared" si="7"/>
        <v>9</v>
      </c>
      <c r="E71" s="38"/>
      <c r="F71" s="38">
        <v>5</v>
      </c>
      <c r="G71" s="38">
        <v>3</v>
      </c>
      <c r="H71" s="38">
        <v>1</v>
      </c>
      <c r="I71" s="38">
        <f t="shared" si="8"/>
        <v>4</v>
      </c>
      <c r="J71" s="38"/>
      <c r="K71" s="38">
        <f>2+2</f>
        <v>4</v>
      </c>
      <c r="L71" s="38"/>
      <c r="M71" s="38"/>
    </row>
    <row r="72" spans="1:13" s="40" customFormat="1" ht="15">
      <c r="A72" s="38" t="s">
        <v>183</v>
      </c>
      <c r="B72" s="54" t="s">
        <v>172</v>
      </c>
      <c r="C72" s="38">
        <f>SUM(D72+I72)</f>
        <v>5</v>
      </c>
      <c r="D72" s="38">
        <f t="shared" si="7"/>
        <v>4</v>
      </c>
      <c r="E72" s="38"/>
      <c r="F72" s="38">
        <v>2</v>
      </c>
      <c r="G72" s="38">
        <v>2</v>
      </c>
      <c r="H72" s="38"/>
      <c r="I72" s="38">
        <f t="shared" si="8"/>
        <v>1</v>
      </c>
      <c r="J72" s="38"/>
      <c r="K72" s="38">
        <v>1</v>
      </c>
      <c r="L72" s="38"/>
      <c r="M72" s="38"/>
    </row>
    <row r="73" spans="1:13" s="40" customFormat="1" ht="15">
      <c r="A73" s="38" t="s">
        <v>183</v>
      </c>
      <c r="B73" s="54" t="s">
        <v>163</v>
      </c>
      <c r="C73" s="38">
        <f>D73+I73</f>
        <v>22</v>
      </c>
      <c r="D73" s="38">
        <f t="shared" si="7"/>
        <v>13</v>
      </c>
      <c r="E73" s="38"/>
      <c r="F73" s="38">
        <v>8</v>
      </c>
      <c r="G73" s="38">
        <v>5</v>
      </c>
      <c r="H73" s="38"/>
      <c r="I73" s="38">
        <f t="shared" si="8"/>
        <v>9</v>
      </c>
      <c r="J73" s="38">
        <v>1</v>
      </c>
      <c r="K73" s="38">
        <v>7</v>
      </c>
      <c r="L73" s="38">
        <v>1</v>
      </c>
      <c r="M73" s="38"/>
    </row>
    <row r="74" spans="1:13" s="40" customFormat="1" ht="15">
      <c r="A74" s="38" t="s">
        <v>183</v>
      </c>
      <c r="B74" s="54" t="s">
        <v>123</v>
      </c>
      <c r="C74" s="38">
        <f>D74+I74</f>
        <v>48</v>
      </c>
      <c r="D74" s="38">
        <f t="shared" si="7"/>
        <v>22</v>
      </c>
      <c r="E74" s="38"/>
      <c r="F74" s="38">
        <v>9</v>
      </c>
      <c r="G74" s="38">
        <f>6+7</f>
        <v>13</v>
      </c>
      <c r="H74" s="38"/>
      <c r="I74" s="38">
        <f t="shared" si="8"/>
        <v>26</v>
      </c>
      <c r="J74" s="38"/>
      <c r="K74" s="38">
        <f>8+5</f>
        <v>13</v>
      </c>
      <c r="L74" s="38">
        <f>1+5+5</f>
        <v>11</v>
      </c>
      <c r="M74" s="38">
        <v>2</v>
      </c>
    </row>
    <row r="75" spans="2:13" ht="12.75">
      <c r="B75" s="43"/>
      <c r="C75" s="2">
        <f>SUM(C10:C74)</f>
        <v>562</v>
      </c>
      <c r="D75" s="2">
        <f aca="true" t="shared" si="10" ref="D75:M75">SUM(D10:D74)</f>
        <v>328</v>
      </c>
      <c r="E75" s="2">
        <f t="shared" si="10"/>
        <v>9</v>
      </c>
      <c r="F75" s="2">
        <f t="shared" si="10"/>
        <v>197</v>
      </c>
      <c r="G75" s="2">
        <f t="shared" si="10"/>
        <v>117</v>
      </c>
      <c r="H75" s="2">
        <f t="shared" si="10"/>
        <v>5</v>
      </c>
      <c r="I75" s="2">
        <f t="shared" si="10"/>
        <v>234</v>
      </c>
      <c r="J75" s="2">
        <f t="shared" si="10"/>
        <v>8</v>
      </c>
      <c r="K75" s="2">
        <f t="shared" si="10"/>
        <v>162</v>
      </c>
      <c r="L75" s="2">
        <f t="shared" si="10"/>
        <v>61</v>
      </c>
      <c r="M75" s="2">
        <f t="shared" si="10"/>
        <v>3</v>
      </c>
    </row>
    <row r="76" spans="2:13" ht="12.75">
      <c r="B76" s="43"/>
      <c r="C76" s="2"/>
      <c r="D76" s="38"/>
      <c r="E76" s="2"/>
      <c r="F76" s="2"/>
      <c r="G76" s="2"/>
      <c r="H76" s="2"/>
      <c r="I76" s="38"/>
      <c r="J76" s="2"/>
      <c r="K76" s="2"/>
      <c r="L76" s="2"/>
      <c r="M76" s="2"/>
    </row>
    <row r="77" spans="2:13" ht="12.75">
      <c r="B77" s="43"/>
      <c r="C77" s="2"/>
      <c r="D77" s="38"/>
      <c r="E77" s="2"/>
      <c r="F77" s="2"/>
      <c r="G77" s="2"/>
      <c r="H77" s="2"/>
      <c r="I77" s="38"/>
      <c r="J77" s="2"/>
      <c r="K77" s="2"/>
      <c r="L77" s="2"/>
      <c r="M77" s="2"/>
    </row>
    <row r="78" spans="2:13" ht="12.75">
      <c r="B78" s="43"/>
      <c r="C78" s="2"/>
      <c r="D78" s="38"/>
      <c r="E78" s="2"/>
      <c r="F78" s="2"/>
      <c r="G78" s="2"/>
      <c r="H78" s="2"/>
      <c r="I78" s="38"/>
      <c r="J78" s="2"/>
      <c r="K78" s="2"/>
      <c r="L78" s="2"/>
      <c r="M78" s="2"/>
    </row>
    <row r="81" ht="12.75">
      <c r="N81" s="57"/>
    </row>
    <row r="82" ht="12.75">
      <c r="N82" s="57"/>
    </row>
    <row r="83" ht="12.75">
      <c r="N83" s="57"/>
    </row>
    <row r="84" ht="12.75">
      <c r="N84" s="58"/>
    </row>
    <row r="85" ht="12.75">
      <c r="N85" s="58"/>
    </row>
    <row r="86" ht="12.75">
      <c r="N86" s="58"/>
    </row>
  </sheetData>
  <sheetProtection/>
  <mergeCells count="7">
    <mergeCell ref="B8:B9"/>
    <mergeCell ref="A8:A9"/>
    <mergeCell ref="J8:M8"/>
    <mergeCell ref="C8:C9"/>
    <mergeCell ref="D8:D9"/>
    <mergeCell ref="I8:I9"/>
    <mergeCell ref="E8:H8"/>
  </mergeCells>
  <printOptions/>
  <pageMargins left="0.19" right="0.1" top="0.17" bottom="0.16" header="0.17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6"/>
  <sheetViews>
    <sheetView tabSelected="1" workbookViewId="0" topLeftCell="A64">
      <selection activeCell="C87" sqref="C87"/>
    </sheetView>
  </sheetViews>
  <sheetFormatPr defaultColWidth="9.00390625" defaultRowHeight="12.75"/>
  <cols>
    <col min="1" max="1" width="9.125" style="39" customWidth="1"/>
    <col min="2" max="2" width="48.875" style="40" customWidth="1"/>
    <col min="3" max="3" width="18.00390625" style="39" customWidth="1"/>
    <col min="4" max="4" width="18.875" style="39" customWidth="1"/>
    <col min="5" max="16384" width="9.125" style="40" customWidth="1"/>
  </cols>
  <sheetData>
    <row r="1" ht="20.25">
      <c r="D1" s="61" t="s">
        <v>190</v>
      </c>
    </row>
    <row r="2" ht="18.75">
      <c r="D2" s="62" t="s">
        <v>191</v>
      </c>
    </row>
    <row r="3" ht="12.75">
      <c r="D3" s="63" t="s">
        <v>192</v>
      </c>
    </row>
    <row r="4" ht="12.75">
      <c r="D4" s="63" t="s">
        <v>193</v>
      </c>
    </row>
    <row r="5" ht="12.75">
      <c r="D5" s="63" t="s">
        <v>194</v>
      </c>
    </row>
    <row r="6" spans="2:4" ht="20.25">
      <c r="B6" s="66"/>
      <c r="D6" s="64" t="s">
        <v>200</v>
      </c>
    </row>
    <row r="7" spans="2:4" ht="20.25">
      <c r="B7" s="66"/>
      <c r="D7" s="64"/>
    </row>
    <row r="9" spans="1:4" ht="25.5">
      <c r="A9" s="38" t="s">
        <v>15</v>
      </c>
      <c r="B9" s="43" t="s">
        <v>197</v>
      </c>
      <c r="C9" s="67" t="s">
        <v>199</v>
      </c>
      <c r="D9" s="38" t="s">
        <v>198</v>
      </c>
    </row>
    <row r="10" spans="1:4" ht="14.25" customHeight="1">
      <c r="A10" s="38"/>
      <c r="B10" s="60" t="s">
        <v>41</v>
      </c>
      <c r="C10" s="38"/>
      <c r="D10" s="38"/>
    </row>
    <row r="11" spans="1:4" ht="17.25" customHeight="1">
      <c r="A11" s="38">
        <v>1</v>
      </c>
      <c r="B11" s="54" t="s">
        <v>121</v>
      </c>
      <c r="C11" s="38">
        <v>16</v>
      </c>
      <c r="D11" s="38">
        <v>431</v>
      </c>
    </row>
    <row r="12" spans="1:4" ht="15">
      <c r="A12" s="38">
        <v>2</v>
      </c>
      <c r="B12" s="54" t="s">
        <v>163</v>
      </c>
      <c r="C12" s="38">
        <v>16</v>
      </c>
      <c r="D12" s="38">
        <v>287</v>
      </c>
    </row>
    <row r="13" spans="1:4" ht="17.25" customHeight="1">
      <c r="A13" s="38">
        <v>3</v>
      </c>
      <c r="B13" s="54" t="s">
        <v>122</v>
      </c>
      <c r="C13" s="38">
        <v>16</v>
      </c>
      <c r="D13" s="38">
        <v>281</v>
      </c>
    </row>
    <row r="14" spans="1:4" ht="17.25" customHeight="1">
      <c r="A14" s="38">
        <v>4</v>
      </c>
      <c r="B14" s="54" t="s">
        <v>144</v>
      </c>
      <c r="C14" s="38">
        <v>16</v>
      </c>
      <c r="D14" s="38">
        <v>277</v>
      </c>
    </row>
    <row r="15" spans="1:4" ht="15">
      <c r="A15" s="38">
        <v>5</v>
      </c>
      <c r="B15" s="54" t="s">
        <v>187</v>
      </c>
      <c r="C15" s="38">
        <v>16</v>
      </c>
      <c r="D15" s="38">
        <v>272</v>
      </c>
    </row>
    <row r="16" spans="1:4" ht="15">
      <c r="A16" s="38">
        <v>6</v>
      </c>
      <c r="B16" s="54" t="s">
        <v>124</v>
      </c>
      <c r="C16" s="38">
        <v>16</v>
      </c>
      <c r="D16" s="38">
        <v>232</v>
      </c>
    </row>
    <row r="17" spans="1:4" ht="17.25" customHeight="1">
      <c r="A17" s="38">
        <v>7</v>
      </c>
      <c r="B17" s="54" t="s">
        <v>153</v>
      </c>
      <c r="C17" s="38">
        <v>16</v>
      </c>
      <c r="D17" s="38">
        <v>228</v>
      </c>
    </row>
    <row r="18" spans="1:4" ht="17.25" customHeight="1">
      <c r="A18" s="38">
        <v>8</v>
      </c>
      <c r="B18" s="54" t="s">
        <v>178</v>
      </c>
      <c r="C18" s="38">
        <v>16</v>
      </c>
      <c r="D18" s="38">
        <v>204</v>
      </c>
    </row>
    <row r="19" spans="1:4" ht="15">
      <c r="A19" s="38">
        <v>9</v>
      </c>
      <c r="B19" s="54" t="s">
        <v>133</v>
      </c>
      <c r="C19" s="38">
        <v>16</v>
      </c>
      <c r="D19" s="38">
        <v>162</v>
      </c>
    </row>
    <row r="20" spans="1:4" ht="17.25" customHeight="1">
      <c r="A20" s="38">
        <v>10</v>
      </c>
      <c r="B20" s="54" t="s">
        <v>120</v>
      </c>
      <c r="C20" s="38">
        <v>6</v>
      </c>
      <c r="D20" s="38">
        <v>67</v>
      </c>
    </row>
    <row r="21" spans="1:4" ht="17.25" customHeight="1">
      <c r="A21" s="38"/>
      <c r="B21" s="60" t="s">
        <v>97</v>
      </c>
      <c r="C21" s="38"/>
      <c r="D21" s="38"/>
    </row>
    <row r="22" spans="1:4" ht="17.25" customHeight="1">
      <c r="A22" s="38">
        <v>1</v>
      </c>
      <c r="B22" s="54" t="s">
        <v>180</v>
      </c>
      <c r="C22" s="38">
        <v>11</v>
      </c>
      <c r="D22" s="38">
        <v>202</v>
      </c>
    </row>
    <row r="23" spans="1:4" ht="17.25" customHeight="1">
      <c r="A23" s="38">
        <v>2</v>
      </c>
      <c r="B23" s="54" t="s">
        <v>156</v>
      </c>
      <c r="C23" s="38">
        <v>11</v>
      </c>
      <c r="D23" s="38">
        <v>183</v>
      </c>
    </row>
    <row r="24" spans="1:4" ht="17.25" customHeight="1">
      <c r="A24" s="38">
        <v>3</v>
      </c>
      <c r="B24" s="54" t="s">
        <v>116</v>
      </c>
      <c r="C24" s="38">
        <v>11</v>
      </c>
      <c r="D24" s="38">
        <v>172</v>
      </c>
    </row>
    <row r="25" spans="1:4" ht="17.25" customHeight="1">
      <c r="A25" s="38">
        <v>4</v>
      </c>
      <c r="B25" s="54" t="s">
        <v>115</v>
      </c>
      <c r="C25" s="38">
        <v>11</v>
      </c>
      <c r="D25" s="38">
        <v>164</v>
      </c>
    </row>
    <row r="26" spans="1:4" ht="17.25" customHeight="1">
      <c r="A26" s="38">
        <v>5</v>
      </c>
      <c r="B26" s="54" t="s">
        <v>130</v>
      </c>
      <c r="C26" s="38">
        <v>11</v>
      </c>
      <c r="D26" s="38">
        <v>124</v>
      </c>
    </row>
    <row r="27" spans="1:4" ht="17.25" customHeight="1">
      <c r="A27" s="38">
        <v>6</v>
      </c>
      <c r="B27" s="54" t="s">
        <v>150</v>
      </c>
      <c r="C27" s="38">
        <v>11</v>
      </c>
      <c r="D27" s="38">
        <v>123</v>
      </c>
    </row>
    <row r="28" spans="1:4" ht="17.25" customHeight="1">
      <c r="A28" s="38">
        <v>7</v>
      </c>
      <c r="B28" s="54" t="s">
        <v>135</v>
      </c>
      <c r="C28" s="38">
        <v>11</v>
      </c>
      <c r="D28" s="38">
        <v>110</v>
      </c>
    </row>
    <row r="29" spans="1:4" ht="17.25" customHeight="1">
      <c r="A29" s="38">
        <v>8</v>
      </c>
      <c r="B29" s="54" t="s">
        <v>165</v>
      </c>
      <c r="C29" s="38">
        <v>11</v>
      </c>
      <c r="D29" s="38">
        <v>106</v>
      </c>
    </row>
    <row r="30" spans="1:4" ht="17.25" customHeight="1">
      <c r="A30" s="38">
        <v>9</v>
      </c>
      <c r="B30" s="54" t="s">
        <v>170</v>
      </c>
      <c r="C30" s="38">
        <v>5</v>
      </c>
      <c r="D30" s="38">
        <v>104</v>
      </c>
    </row>
    <row r="31" spans="1:4" ht="17.25" customHeight="1">
      <c r="A31" s="38">
        <v>10</v>
      </c>
      <c r="B31" s="54" t="s">
        <v>171</v>
      </c>
      <c r="C31" s="38">
        <v>11</v>
      </c>
      <c r="D31" s="38">
        <v>99</v>
      </c>
    </row>
    <row r="32" spans="1:4" ht="17.25" customHeight="1">
      <c r="A32" s="38">
        <v>11</v>
      </c>
      <c r="B32" s="54" t="s">
        <v>167</v>
      </c>
      <c r="C32" s="38">
        <v>9</v>
      </c>
      <c r="D32" s="38">
        <v>70</v>
      </c>
    </row>
    <row r="33" spans="1:4" ht="17.25" customHeight="1">
      <c r="A33" s="38">
        <v>12</v>
      </c>
      <c r="B33" s="54" t="s">
        <v>152</v>
      </c>
      <c r="C33" s="38">
        <v>9</v>
      </c>
      <c r="D33" s="38">
        <v>61</v>
      </c>
    </row>
    <row r="34" spans="1:4" ht="17.25" customHeight="1">
      <c r="A34" s="38">
        <v>13</v>
      </c>
      <c r="B34" s="54" t="s">
        <v>142</v>
      </c>
      <c r="C34" s="38">
        <v>8</v>
      </c>
      <c r="D34" s="38">
        <v>61</v>
      </c>
    </row>
    <row r="35" spans="1:4" ht="17.25" customHeight="1">
      <c r="A35" s="38">
        <v>14</v>
      </c>
      <c r="B35" s="54" t="s">
        <v>151</v>
      </c>
      <c r="C35" s="38">
        <v>6</v>
      </c>
      <c r="D35" s="38">
        <v>57</v>
      </c>
    </row>
    <row r="36" spans="1:4" ht="17.25" customHeight="1">
      <c r="A36" s="38">
        <v>15</v>
      </c>
      <c r="B36" s="54" t="s">
        <v>172</v>
      </c>
      <c r="C36" s="38">
        <v>10</v>
      </c>
      <c r="D36" s="38">
        <v>48</v>
      </c>
    </row>
    <row r="37" spans="1:4" ht="17.25" customHeight="1">
      <c r="A37" s="38">
        <v>16</v>
      </c>
      <c r="B37" s="54" t="s">
        <v>188</v>
      </c>
      <c r="C37" s="38">
        <v>11</v>
      </c>
      <c r="D37" s="38">
        <v>24</v>
      </c>
    </row>
    <row r="38" spans="1:4" ht="17.25" customHeight="1">
      <c r="A38" s="38">
        <v>17</v>
      </c>
      <c r="B38" s="54" t="s">
        <v>155</v>
      </c>
      <c r="C38" s="38">
        <v>8</v>
      </c>
      <c r="D38" s="38">
        <v>15</v>
      </c>
    </row>
    <row r="39" spans="1:4" ht="17.25" customHeight="1">
      <c r="A39" s="38"/>
      <c r="B39" s="60" t="s">
        <v>189</v>
      </c>
      <c r="C39" s="38"/>
      <c r="D39" s="38"/>
    </row>
    <row r="40" spans="1:4" ht="17.25" customHeight="1">
      <c r="A40" s="38">
        <v>1</v>
      </c>
      <c r="B40" s="54" t="s">
        <v>159</v>
      </c>
      <c r="C40" s="38">
        <v>7</v>
      </c>
      <c r="D40" s="38">
        <v>124</v>
      </c>
    </row>
    <row r="41" spans="1:4" ht="17.25" customHeight="1">
      <c r="A41" s="38">
        <v>2</v>
      </c>
      <c r="B41" s="54" t="s">
        <v>160</v>
      </c>
      <c r="C41" s="38">
        <v>7</v>
      </c>
      <c r="D41" s="38">
        <v>122</v>
      </c>
    </row>
    <row r="42" spans="1:4" ht="17.25" customHeight="1">
      <c r="A42" s="38">
        <v>3</v>
      </c>
      <c r="B42" s="54" t="s">
        <v>146</v>
      </c>
      <c r="C42" s="38">
        <v>7</v>
      </c>
      <c r="D42" s="38">
        <v>100</v>
      </c>
    </row>
    <row r="43" spans="1:4" ht="17.25" customHeight="1">
      <c r="A43" s="38">
        <v>4</v>
      </c>
      <c r="B43" s="54" t="s">
        <v>148</v>
      </c>
      <c r="C43" s="38">
        <v>7</v>
      </c>
      <c r="D43" s="38">
        <v>92</v>
      </c>
    </row>
    <row r="44" spans="1:4" ht="17.25" customHeight="1">
      <c r="A44" s="38">
        <v>5</v>
      </c>
      <c r="B44" s="54" t="s">
        <v>143</v>
      </c>
      <c r="C44" s="38">
        <v>7</v>
      </c>
      <c r="D44" s="38">
        <v>87</v>
      </c>
    </row>
    <row r="45" spans="1:4" ht="17.25" customHeight="1">
      <c r="A45" s="38">
        <v>6</v>
      </c>
      <c r="B45" s="54" t="s">
        <v>175</v>
      </c>
      <c r="C45" s="38">
        <v>4</v>
      </c>
      <c r="D45" s="38">
        <v>60</v>
      </c>
    </row>
    <row r="46" spans="1:4" ht="17.25" customHeight="1">
      <c r="A46" s="38">
        <v>7</v>
      </c>
      <c r="B46" s="54" t="s">
        <v>134</v>
      </c>
      <c r="C46" s="38">
        <v>7</v>
      </c>
      <c r="D46" s="38">
        <v>57</v>
      </c>
    </row>
    <row r="47" spans="1:4" ht="17.25" customHeight="1">
      <c r="A47" s="38">
        <v>8</v>
      </c>
      <c r="B47" s="54" t="s">
        <v>139</v>
      </c>
      <c r="C47" s="38">
        <v>7</v>
      </c>
      <c r="D47" s="38">
        <v>56</v>
      </c>
    </row>
    <row r="48" spans="1:4" ht="17.25" customHeight="1">
      <c r="A48" s="38">
        <v>9</v>
      </c>
      <c r="B48" s="54" t="s">
        <v>119</v>
      </c>
      <c r="C48" s="38">
        <v>7</v>
      </c>
      <c r="D48" s="38">
        <v>53</v>
      </c>
    </row>
    <row r="49" spans="1:4" ht="17.25" customHeight="1">
      <c r="A49" s="38">
        <v>10</v>
      </c>
      <c r="B49" s="54" t="s">
        <v>128</v>
      </c>
      <c r="C49" s="38">
        <v>5</v>
      </c>
      <c r="D49" s="38">
        <v>48</v>
      </c>
    </row>
    <row r="50" spans="1:4" ht="17.25" customHeight="1">
      <c r="A50" s="38">
        <v>11</v>
      </c>
      <c r="B50" s="54" t="s">
        <v>157</v>
      </c>
      <c r="C50" s="38">
        <v>7</v>
      </c>
      <c r="D50" s="38">
        <v>47</v>
      </c>
    </row>
    <row r="51" spans="1:4" ht="17.25" customHeight="1">
      <c r="A51" s="38">
        <v>12</v>
      </c>
      <c r="B51" s="54" t="s">
        <v>154</v>
      </c>
      <c r="C51" s="38">
        <v>5</v>
      </c>
      <c r="D51" s="38">
        <v>33</v>
      </c>
    </row>
    <row r="52" spans="1:4" ht="17.25" customHeight="1">
      <c r="A52" s="38">
        <v>13</v>
      </c>
      <c r="B52" s="54" t="s">
        <v>179</v>
      </c>
      <c r="C52" s="38">
        <v>4</v>
      </c>
      <c r="D52" s="38">
        <v>27</v>
      </c>
    </row>
    <row r="53" spans="1:4" ht="17.25" customHeight="1">
      <c r="A53" s="38">
        <v>14</v>
      </c>
      <c r="B53" s="54" t="s">
        <v>164</v>
      </c>
      <c r="C53" s="38">
        <v>5</v>
      </c>
      <c r="D53" s="38">
        <v>26</v>
      </c>
    </row>
    <row r="54" spans="1:4" ht="17.25" customHeight="1">
      <c r="A54" s="38">
        <v>15</v>
      </c>
      <c r="B54" s="54" t="s">
        <v>162</v>
      </c>
      <c r="C54" s="38">
        <v>4</v>
      </c>
      <c r="D54" s="38">
        <v>21</v>
      </c>
    </row>
    <row r="55" spans="1:4" ht="17.25" customHeight="1">
      <c r="A55" s="38">
        <v>16</v>
      </c>
      <c r="B55" s="54" t="s">
        <v>185</v>
      </c>
      <c r="C55" s="38">
        <v>1</v>
      </c>
      <c r="D55" s="38">
        <v>20</v>
      </c>
    </row>
    <row r="56" spans="1:4" ht="17.25" customHeight="1">
      <c r="A56" s="38">
        <v>17</v>
      </c>
      <c r="B56" s="54" t="s">
        <v>158</v>
      </c>
      <c r="C56" s="38">
        <v>1</v>
      </c>
      <c r="D56" s="38">
        <v>9</v>
      </c>
    </row>
    <row r="57" spans="1:4" ht="17.25" customHeight="1">
      <c r="A57" s="38">
        <v>18</v>
      </c>
      <c r="B57" s="54" t="s">
        <v>118</v>
      </c>
      <c r="C57" s="38">
        <v>3</v>
      </c>
      <c r="D57" s="38">
        <v>8</v>
      </c>
    </row>
    <row r="58" spans="1:4" ht="17.25" customHeight="1">
      <c r="A58" s="38">
        <v>19</v>
      </c>
      <c r="B58" s="54" t="s">
        <v>131</v>
      </c>
      <c r="C58" s="38">
        <v>2</v>
      </c>
      <c r="D58" s="38">
        <v>8</v>
      </c>
    </row>
    <row r="59" spans="1:4" ht="17.25" customHeight="1">
      <c r="A59" s="38">
        <v>20</v>
      </c>
      <c r="B59" s="54" t="s">
        <v>132</v>
      </c>
      <c r="C59" s="38">
        <v>5</v>
      </c>
      <c r="D59" s="38">
        <v>5</v>
      </c>
    </row>
    <row r="60" spans="1:4" ht="17.25" customHeight="1">
      <c r="A60" s="38"/>
      <c r="B60" s="60" t="s">
        <v>99</v>
      </c>
      <c r="C60" s="38"/>
      <c r="D60" s="38"/>
    </row>
    <row r="61" spans="1:4" ht="17.25" customHeight="1">
      <c r="A61" s="38">
        <v>1</v>
      </c>
      <c r="B61" s="54" t="s">
        <v>177</v>
      </c>
      <c r="C61" s="38">
        <v>5</v>
      </c>
      <c r="D61" s="38">
        <v>87</v>
      </c>
    </row>
    <row r="62" spans="1:4" ht="17.25" customHeight="1">
      <c r="A62" s="38">
        <v>2</v>
      </c>
      <c r="B62" s="54" t="s">
        <v>129</v>
      </c>
      <c r="C62" s="38">
        <v>5</v>
      </c>
      <c r="D62" s="38">
        <v>55</v>
      </c>
    </row>
    <row r="63" spans="1:4" ht="17.25" customHeight="1">
      <c r="A63" s="38">
        <v>3</v>
      </c>
      <c r="B63" s="54" t="s">
        <v>149</v>
      </c>
      <c r="C63" s="38">
        <v>6</v>
      </c>
      <c r="D63" s="38">
        <v>55</v>
      </c>
    </row>
    <row r="64" spans="1:4" ht="17.25" customHeight="1">
      <c r="A64" s="38">
        <v>4</v>
      </c>
      <c r="B64" s="54" t="s">
        <v>136</v>
      </c>
      <c r="C64" s="38">
        <v>5</v>
      </c>
      <c r="D64" s="38">
        <v>42</v>
      </c>
    </row>
    <row r="65" spans="1:4" ht="17.25" customHeight="1">
      <c r="A65" s="38">
        <v>5</v>
      </c>
      <c r="B65" s="54" t="s">
        <v>161</v>
      </c>
      <c r="C65" s="38">
        <v>5</v>
      </c>
      <c r="D65" s="38">
        <v>39</v>
      </c>
    </row>
    <row r="66" spans="1:4" ht="17.25" customHeight="1">
      <c r="A66" s="38">
        <v>6</v>
      </c>
      <c r="B66" s="54" t="s">
        <v>174</v>
      </c>
      <c r="C66" s="38">
        <v>5</v>
      </c>
      <c r="D66" s="38">
        <v>38</v>
      </c>
    </row>
    <row r="67" spans="1:4" ht="18.75" customHeight="1">
      <c r="A67" s="38">
        <v>7</v>
      </c>
      <c r="B67" s="54" t="s">
        <v>168</v>
      </c>
      <c r="C67" s="38">
        <v>1</v>
      </c>
      <c r="D67" s="38">
        <v>35</v>
      </c>
    </row>
    <row r="68" spans="1:4" ht="17.25" customHeight="1">
      <c r="A68" s="38">
        <v>8</v>
      </c>
      <c r="B68" s="54" t="s">
        <v>176</v>
      </c>
      <c r="C68" s="38">
        <v>2</v>
      </c>
      <c r="D68" s="38">
        <v>31</v>
      </c>
    </row>
    <row r="69" spans="1:4" ht="17.25" customHeight="1">
      <c r="A69" s="38">
        <v>9</v>
      </c>
      <c r="B69" s="54" t="s">
        <v>141</v>
      </c>
      <c r="C69" s="38">
        <v>2</v>
      </c>
      <c r="D69" s="38">
        <v>26</v>
      </c>
    </row>
    <row r="70" spans="1:4" ht="17.25" customHeight="1">
      <c r="A70" s="38">
        <v>10</v>
      </c>
      <c r="B70" s="54" t="s">
        <v>145</v>
      </c>
      <c r="C70" s="38">
        <v>3</v>
      </c>
      <c r="D70" s="38">
        <v>23</v>
      </c>
    </row>
    <row r="71" spans="1:4" ht="17.25" customHeight="1">
      <c r="A71" s="38">
        <v>11</v>
      </c>
      <c r="B71" s="54" t="s">
        <v>166</v>
      </c>
      <c r="C71" s="38">
        <v>5</v>
      </c>
      <c r="D71" s="38">
        <v>19</v>
      </c>
    </row>
    <row r="72" spans="1:4" ht="17.25" customHeight="1">
      <c r="A72" s="38">
        <v>12</v>
      </c>
      <c r="B72" s="54" t="s">
        <v>138</v>
      </c>
      <c r="C72" s="38">
        <v>3</v>
      </c>
      <c r="D72" s="38">
        <v>18</v>
      </c>
    </row>
    <row r="73" spans="1:4" ht="17.25" customHeight="1">
      <c r="A73" s="38">
        <v>13</v>
      </c>
      <c r="B73" s="54" t="s">
        <v>137</v>
      </c>
      <c r="C73" s="38">
        <v>5</v>
      </c>
      <c r="D73" s="38">
        <v>14</v>
      </c>
    </row>
    <row r="74" spans="1:4" ht="17.25" customHeight="1">
      <c r="A74" s="38">
        <v>14</v>
      </c>
      <c r="B74" s="54" t="s">
        <v>140</v>
      </c>
      <c r="C74" s="38">
        <v>5</v>
      </c>
      <c r="D74" s="38">
        <v>13</v>
      </c>
    </row>
    <row r="75" spans="1:4" ht="17.25" customHeight="1">
      <c r="A75" s="38">
        <v>15</v>
      </c>
      <c r="B75" s="54" t="s">
        <v>181</v>
      </c>
      <c r="C75" s="38">
        <v>3</v>
      </c>
      <c r="D75" s="38">
        <v>10</v>
      </c>
    </row>
    <row r="76" spans="1:4" ht="17.25" customHeight="1">
      <c r="A76" s="38">
        <v>16</v>
      </c>
      <c r="B76" s="54" t="s">
        <v>173</v>
      </c>
      <c r="C76" s="38">
        <v>2</v>
      </c>
      <c r="D76" s="38">
        <v>6</v>
      </c>
    </row>
    <row r="77" spans="1:4" ht="17.25" customHeight="1">
      <c r="A77" s="38">
        <v>17</v>
      </c>
      <c r="B77" s="54" t="s">
        <v>169</v>
      </c>
      <c r="C77" s="38">
        <v>5</v>
      </c>
      <c r="D77" s="38">
        <v>5</v>
      </c>
    </row>
    <row r="78" spans="1:4" ht="17.25" customHeight="1">
      <c r="A78" s="38">
        <v>18</v>
      </c>
      <c r="B78" s="54" t="s">
        <v>182</v>
      </c>
      <c r="C78" s="38">
        <v>3</v>
      </c>
      <c r="D78" s="38">
        <v>3</v>
      </c>
    </row>
    <row r="79" spans="1:4" ht="17.25" customHeight="1">
      <c r="A79" s="38">
        <v>19</v>
      </c>
      <c r="B79" s="54" t="s">
        <v>147</v>
      </c>
      <c r="C79" s="38">
        <v>3</v>
      </c>
      <c r="D79" s="38">
        <v>3</v>
      </c>
    </row>
    <row r="83" spans="2:4" ht="15.75">
      <c r="B83" s="65" t="s">
        <v>201</v>
      </c>
      <c r="C83" s="40"/>
      <c r="D83" s="68" t="s">
        <v>196</v>
      </c>
    </row>
    <row r="84" spans="2:3" ht="15.75">
      <c r="B84" s="69"/>
      <c r="C84" s="68"/>
    </row>
    <row r="85" spans="2:4" ht="15.75">
      <c r="B85" s="69" t="s">
        <v>202</v>
      </c>
      <c r="C85" s="40"/>
      <c r="D85" s="68" t="s">
        <v>195</v>
      </c>
    </row>
    <row r="86" spans="2:3" ht="12.75">
      <c r="B86" s="70"/>
      <c r="C86" s="71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E40"/>
  <sheetViews>
    <sheetView workbookViewId="0" topLeftCell="A1">
      <selection activeCell="C16" sqref="C16"/>
    </sheetView>
  </sheetViews>
  <sheetFormatPr defaultColWidth="9.00390625" defaultRowHeight="12.75"/>
  <cols>
    <col min="2" max="2" width="16.75390625" style="0" customWidth="1"/>
    <col min="3" max="3" width="9.125" style="1" customWidth="1"/>
    <col min="4" max="4" width="18.75390625" style="0" customWidth="1"/>
    <col min="5" max="5" width="0.2421875" style="0" customWidth="1"/>
  </cols>
  <sheetData>
    <row r="2" ht="12.75">
      <c r="B2" t="s">
        <v>105</v>
      </c>
    </row>
    <row r="3" spans="2:5" ht="18.75" customHeight="1">
      <c r="B3" s="2" t="s">
        <v>106</v>
      </c>
      <c r="C3" s="2">
        <v>60</v>
      </c>
      <c r="D3" s="2" t="s">
        <v>107</v>
      </c>
      <c r="E3" s="11"/>
    </row>
    <row r="4" spans="2:5" ht="27" customHeight="1">
      <c r="B4" s="11"/>
      <c r="C4" s="2">
        <v>200</v>
      </c>
      <c r="D4" s="11"/>
      <c r="E4" s="11"/>
    </row>
    <row r="5" spans="2:5" ht="27" customHeight="1">
      <c r="B5" s="11"/>
      <c r="C5" s="2">
        <v>400</v>
      </c>
      <c r="D5" s="11"/>
      <c r="E5" s="11"/>
    </row>
    <row r="6" spans="2:5" ht="27" customHeight="1">
      <c r="B6" s="11"/>
      <c r="C6" s="2">
        <v>800</v>
      </c>
      <c r="D6" s="11"/>
      <c r="E6" s="11"/>
    </row>
    <row r="7" spans="2:5" ht="27" customHeight="1">
      <c r="B7" s="11"/>
      <c r="C7" s="2">
        <v>1500</v>
      </c>
      <c r="D7" s="11"/>
      <c r="E7" s="11"/>
    </row>
    <row r="8" spans="2:5" ht="27" customHeight="1">
      <c r="B8" s="11"/>
      <c r="C8" s="2">
        <v>3000</v>
      </c>
      <c r="D8" s="11"/>
      <c r="E8" s="11"/>
    </row>
    <row r="9" spans="2:5" ht="27" customHeight="1">
      <c r="B9" s="11"/>
      <c r="C9" s="2" t="s">
        <v>108</v>
      </c>
      <c r="D9" s="11"/>
      <c r="E9" s="11"/>
    </row>
    <row r="10" spans="2:5" ht="27" customHeight="1">
      <c r="B10" s="11"/>
      <c r="C10" s="2" t="s">
        <v>109</v>
      </c>
      <c r="D10" s="11"/>
      <c r="E10" s="11"/>
    </row>
    <row r="11" spans="2:5" ht="27" customHeight="1">
      <c r="B11" s="11"/>
      <c r="C11" s="2" t="s">
        <v>110</v>
      </c>
      <c r="D11" s="11"/>
      <c r="E11" s="11"/>
    </row>
    <row r="12" spans="2:5" ht="27" customHeight="1">
      <c r="B12" s="11"/>
      <c r="C12" s="2" t="s">
        <v>111</v>
      </c>
      <c r="D12" s="11"/>
      <c r="E12" s="11"/>
    </row>
    <row r="13" spans="2:5" ht="27" customHeight="1">
      <c r="B13" s="11"/>
      <c r="C13" s="2" t="s">
        <v>112</v>
      </c>
      <c r="D13" s="11"/>
      <c r="E13" s="11"/>
    </row>
    <row r="14" spans="2:5" ht="27" customHeight="1">
      <c r="B14" s="11"/>
      <c r="C14" s="2" t="s">
        <v>113</v>
      </c>
      <c r="D14" s="11"/>
      <c r="E14" s="11"/>
    </row>
    <row r="15" spans="2:5" ht="27" customHeight="1">
      <c r="B15" s="11"/>
      <c r="C15" s="2" t="s">
        <v>114</v>
      </c>
      <c r="D15" s="11"/>
      <c r="E15" s="11"/>
    </row>
    <row r="16" spans="2:5" ht="18.75" customHeight="1">
      <c r="B16" s="11"/>
      <c r="C16" s="2"/>
      <c r="D16" s="11"/>
      <c r="E16" s="11"/>
    </row>
    <row r="17" spans="2:5" ht="18.75" customHeight="1">
      <c r="B17" s="11"/>
      <c r="C17" s="2"/>
      <c r="D17" s="11"/>
      <c r="E17" s="11"/>
    </row>
    <row r="18" spans="2:5" ht="18.75" customHeight="1">
      <c r="B18" s="11"/>
      <c r="C18" s="2"/>
      <c r="D18" s="11"/>
      <c r="E18" s="11"/>
    </row>
    <row r="19" spans="2:5" ht="18.75" customHeight="1">
      <c r="B19" s="11"/>
      <c r="C19" s="2"/>
      <c r="D19" s="11"/>
      <c r="E19" s="11"/>
    </row>
    <row r="20" spans="2:5" ht="18.75" customHeight="1">
      <c r="B20" s="11"/>
      <c r="C20" s="2"/>
      <c r="D20" s="11"/>
      <c r="E20" s="11"/>
    </row>
    <row r="21" spans="2:5" ht="18.75" customHeight="1">
      <c r="B21" s="11"/>
      <c r="C21" s="2"/>
      <c r="D21" s="11"/>
      <c r="E21" s="11"/>
    </row>
    <row r="22" spans="2:5" ht="18.75" customHeight="1">
      <c r="B22" s="11"/>
      <c r="C22" s="2"/>
      <c r="D22" s="11"/>
      <c r="E22" s="11"/>
    </row>
    <row r="23" spans="2:5" ht="18.75" customHeight="1">
      <c r="B23" s="11"/>
      <c r="C23" s="2"/>
      <c r="D23" s="11"/>
      <c r="E23" s="11"/>
    </row>
    <row r="24" spans="2:5" ht="18.75" customHeight="1">
      <c r="B24" s="11"/>
      <c r="C24" s="2"/>
      <c r="D24" s="11"/>
      <c r="E24" s="11"/>
    </row>
    <row r="25" spans="2:5" ht="18.75" customHeight="1">
      <c r="B25" s="11"/>
      <c r="C25" s="2"/>
      <c r="D25" s="11"/>
      <c r="E25" s="11"/>
    </row>
    <row r="26" spans="2:5" ht="18.75" customHeight="1">
      <c r="B26" s="11"/>
      <c r="C26" s="2"/>
      <c r="D26" s="11"/>
      <c r="E26" s="11"/>
    </row>
    <row r="27" spans="2:5" ht="18.75" customHeight="1">
      <c r="B27" s="11"/>
      <c r="C27" s="2"/>
      <c r="D27" s="11"/>
      <c r="E27" s="11"/>
    </row>
    <row r="28" spans="2:5" ht="18.75" customHeight="1">
      <c r="B28" s="11"/>
      <c r="C28" s="2"/>
      <c r="D28" s="11"/>
      <c r="E28" s="11"/>
    </row>
    <row r="29" spans="2:5" ht="18.75" customHeight="1">
      <c r="B29" s="11"/>
      <c r="C29" s="2"/>
      <c r="D29" s="11"/>
      <c r="E29" s="11"/>
    </row>
    <row r="30" spans="2:5" ht="18.75" customHeight="1">
      <c r="B30" s="11"/>
      <c r="C30" s="2"/>
      <c r="D30" s="11"/>
      <c r="E30" s="11"/>
    </row>
    <row r="31" spans="2:5" ht="12.75">
      <c r="B31" s="11"/>
      <c r="C31" s="2"/>
      <c r="D31" s="11"/>
      <c r="E31" s="11"/>
    </row>
    <row r="32" spans="2:5" ht="12.75">
      <c r="B32" s="11"/>
      <c r="C32" s="2"/>
      <c r="D32" s="11"/>
      <c r="E32" s="11"/>
    </row>
    <row r="33" spans="2:5" ht="12.75">
      <c r="B33" s="11"/>
      <c r="C33" s="2"/>
      <c r="D33" s="11"/>
      <c r="E33" s="11"/>
    </row>
    <row r="34" spans="2:5" ht="12.75">
      <c r="B34" s="11"/>
      <c r="C34" s="2"/>
      <c r="D34" s="11"/>
      <c r="E34" s="11"/>
    </row>
    <row r="35" spans="2:5" ht="12.75">
      <c r="B35" s="11"/>
      <c r="C35" s="2"/>
      <c r="D35" s="11"/>
      <c r="E35" s="11"/>
    </row>
    <row r="36" spans="2:5" ht="12.75">
      <c r="B36" s="11"/>
      <c r="C36" s="2"/>
      <c r="D36" s="11"/>
      <c r="E36" s="11"/>
    </row>
    <row r="37" spans="2:5" ht="12.75">
      <c r="B37" s="11"/>
      <c r="C37" s="2"/>
      <c r="D37" s="11"/>
      <c r="E37" s="11"/>
    </row>
    <row r="38" spans="2:5" ht="12.75">
      <c r="B38" s="11"/>
      <c r="C38" s="2"/>
      <c r="D38" s="11"/>
      <c r="E38" s="11"/>
    </row>
    <row r="39" spans="2:5" ht="12.75">
      <c r="B39" s="11"/>
      <c r="C39" s="2"/>
      <c r="D39" s="11"/>
      <c r="E39" s="11"/>
    </row>
    <row r="40" spans="2:5" ht="12.75">
      <c r="B40" s="11"/>
      <c r="C40" s="2"/>
      <c r="D40" s="11"/>
      <c r="E40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"Гарант-Чебоксары"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 Alina</dc:creator>
  <cp:keywords/>
  <dc:description/>
  <cp:lastModifiedBy>sport6</cp:lastModifiedBy>
  <cp:lastPrinted>2013-02-10T10:34:34Z</cp:lastPrinted>
  <dcterms:created xsi:type="dcterms:W3CDTF">2005-09-06T12:37:39Z</dcterms:created>
  <dcterms:modified xsi:type="dcterms:W3CDTF">2013-02-11T06:46:42Z</dcterms:modified>
  <cp:category/>
  <cp:version/>
  <cp:contentType/>
  <cp:contentStatus/>
</cp:coreProperties>
</file>